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48" windowWidth="15384" windowHeight="8568" activeTab="3"/>
  </bookViews>
  <sheets>
    <sheet name="WBF4" sheetId="1" r:id="rId1"/>
    <sheet name="WBF5 Seite1" sheetId="2" r:id="rId2"/>
    <sheet name="WBF5 Seite2" sheetId="3" r:id="rId3"/>
    <sheet name="WBF5 Seite3" sheetId="4" r:id="rId4"/>
  </sheets>
  <definedNames>
    <definedName name="_xlnm.Print_Area" localSheetId="0">'WBF4'!$A$1:$AM$59</definedName>
    <definedName name="_xlnm.Print_Area" localSheetId="1">'WBF5 Seite1'!$A$1:$AM$57</definedName>
    <definedName name="_xlnm.Print_Area" localSheetId="2">'WBF5 Seite2'!$A$1:$AM$60</definedName>
    <definedName name="_xlnm.Print_Area" localSheetId="3">'WBF5 Seite3'!$A$1:$AM$57</definedName>
  </definedNames>
  <calcPr fullCalcOnLoad="1"/>
</workbook>
</file>

<file path=xl/sharedStrings.xml><?xml version="1.0" encoding="utf-8"?>
<sst xmlns="http://schemas.openxmlformats.org/spreadsheetml/2006/main" count="255" uniqueCount="205">
  <si>
    <t xml:space="preserve">GZ.: ABT15EW -  </t>
  </si>
  <si>
    <t>…………………………………………..</t>
  </si>
  <si>
    <t>Zweiteinreichung (Regierung)</t>
  </si>
  <si>
    <t>Förderungswerber</t>
  </si>
  <si>
    <t>Bauvorhaben:</t>
  </si>
  <si>
    <t>Endabrechnung</t>
  </si>
  <si>
    <r>
      <t xml:space="preserve">Ermittlung der förderbaren GBK  </t>
    </r>
    <r>
      <rPr>
        <b/>
        <sz val="16"/>
        <color indexed="8"/>
        <rFont val="Times New Roman"/>
        <family val="1"/>
      </rPr>
      <t>(WBF 4)</t>
    </r>
  </si>
  <si>
    <t>Art und Anzahl der Wohnungen</t>
  </si>
  <si>
    <t>Eigentumswohnungen</t>
  </si>
  <si>
    <t>Mietkaufwohnungen</t>
  </si>
  <si>
    <t>Mietwohnungen</t>
  </si>
  <si>
    <t>Mietwohnungen mit erhöhter Förderung</t>
  </si>
  <si>
    <t>Heimplätze</t>
  </si>
  <si>
    <t>Heimplätze mit erhöhter Förderung</t>
  </si>
  <si>
    <t>sonstige Einheiten</t>
  </si>
  <si>
    <t>……………………………………………………………………………….</t>
  </si>
  <si>
    <t>Geförderte Nutzflächen bzw. Heimflächen in m²</t>
  </si>
  <si>
    <t>Fixbetrag (lt. §7 Abs. 2 der Verordnung)</t>
  </si>
  <si>
    <t>*</t>
  </si>
  <si>
    <t>1)</t>
  </si>
  <si>
    <t>Ermittlung der Pauschalkosten der PKW-Ein- und Abstellplätze</t>
  </si>
  <si>
    <t xml:space="preserve">Einstellplätze in Tiefgaragen und ähnlichen Garagenanlagen, in denen eigene Verkehrsflächen überdeckt hergestellt werden </t>
  </si>
  <si>
    <t>€/Einheit</t>
  </si>
  <si>
    <t>Stück</t>
  </si>
  <si>
    <t>Einstellplätze in flugdachartigen Garagen</t>
  </si>
  <si>
    <t>Abstellplätze</t>
  </si>
  <si>
    <t>Fixbetrag für PKW-Ein- und Abstellplätze</t>
  </si>
  <si>
    <t xml:space="preserve">das sind </t>
  </si>
  <si>
    <t>(Bei Kosten über 10% bis maximal 25% bzw. in Graz 30% ist eine Begründung erforderlich, darüber hinaus ist das Projekt nicht förderbar)</t>
  </si>
  <si>
    <t>, am</t>
  </si>
  <si>
    <t xml:space="preserve">Ort, </t>
  </si>
  <si>
    <t>Datum</t>
  </si>
  <si>
    <t>Unterschrift des Förderungswerbers
bzw. des Bauträgers:</t>
  </si>
  <si>
    <r>
      <t xml:space="preserve">Aufgliederung der Gesamtbaukosten </t>
    </r>
    <r>
      <rPr>
        <b/>
        <sz val="16"/>
        <color indexed="8"/>
        <rFont val="Times New Roman"/>
        <family val="1"/>
      </rPr>
      <t>(WBF 5)</t>
    </r>
  </si>
  <si>
    <t>Geförderte Nutzflächen (ohne Loggien) bzw. Heimflächen in m²</t>
  </si>
  <si>
    <t>m²</t>
  </si>
  <si>
    <t>%</t>
  </si>
  <si>
    <t>Summe aller Flächen</t>
  </si>
  <si>
    <t>Aufteilungsschlüssel</t>
  </si>
  <si>
    <t>Reine Baukosten (Bauwerk-Rohbau + Bauwerk-Ausbau)</t>
  </si>
  <si>
    <t>LG</t>
  </si>
  <si>
    <t>Mauer- und Versetzarbeiten</t>
  </si>
  <si>
    <t>Baumeisterarbeiten
beziehungsweise Leistungen 
getrennt nach Leistungsgruppen</t>
  </si>
  <si>
    <t>Firma</t>
  </si>
  <si>
    <t>Kosten exkl. Ust.</t>
  </si>
  <si>
    <t>Baumeister in Summe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</si>
  <si>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</si>
  <si>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</si>
  <si>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</si>
  <si>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</si>
  <si>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</si>
  <si>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</si>
  <si>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</si>
  <si>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</si>
  <si>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</si>
  <si>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</si>
  <si>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</si>
  <si>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</si>
  <si>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</si>
  <si>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</si>
  <si>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</si>
  <si>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</si>
  <si>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</si>
  <si>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</si>
  <si>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</si>
  <si>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</si>
  <si>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</si>
  <si>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</si>
  <si>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</si>
  <si>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</si>
  <si>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</si>
  <si>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</si>
  <si>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</si>
  <si>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</si>
  <si>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</si>
  <si>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</si>
  <si>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</si>
  <si>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Erdarbeiten</t>
  </si>
  <si>
    <t>Wasserhaltung</t>
  </si>
  <si>
    <t>Dränarbeiten</t>
  </si>
  <si>
    <t>Kanalisation</t>
  </si>
  <si>
    <t>Beton und Stahlbeton</t>
  </si>
  <si>
    <t>Gerüstung</t>
  </si>
  <si>
    <t>Verputzarbeiten</t>
  </si>
  <si>
    <t>Estricharbeiten</t>
  </si>
  <si>
    <t>Abdichtung</t>
  </si>
  <si>
    <t>Außenanlagen</t>
  </si>
  <si>
    <t>Instandsetzung</t>
  </si>
  <si>
    <t>Spezialgründung</t>
  </si>
  <si>
    <t>Betonfertigteile</t>
  </si>
  <si>
    <t>Winterbau</t>
  </si>
  <si>
    <t>Baureinigung</t>
  </si>
  <si>
    <t>Regieleistungen</t>
  </si>
  <si>
    <t>Schwarzdeckerarbeiten</t>
  </si>
  <si>
    <t>Dachdeckerarbeiten</t>
  </si>
  <si>
    <t>Bauspenglerarbeiten</t>
  </si>
  <si>
    <t>Fliesenlegerarbeiten</t>
  </si>
  <si>
    <t>Asphaltierungsarbeiten</t>
  </si>
  <si>
    <t>Terrazzoarbeiten</t>
  </si>
  <si>
    <t>Natursteinarbeiten</t>
  </si>
  <si>
    <t>Kunststeinarbeiten</t>
  </si>
  <si>
    <t>Beschlagsarbeiten</t>
  </si>
  <si>
    <t>Zimmermeisterarbeiten</t>
  </si>
  <si>
    <t>Baustelleneinrichtung</t>
  </si>
  <si>
    <t xml:space="preserve">Abbrucharbeiten </t>
  </si>
  <si>
    <t>36</t>
  </si>
  <si>
    <t>Übertrag</t>
  </si>
  <si>
    <t xml:space="preserve">Estrich/Keller udgl. </t>
  </si>
  <si>
    <t xml:space="preserve">Garagen udgl. </t>
  </si>
  <si>
    <t xml:space="preserve">Schlosserarbeiten </t>
  </si>
  <si>
    <t>Tischlerarbeiten</t>
  </si>
  <si>
    <t>Holzfußboden</t>
  </si>
  <si>
    <t>Trockenbauarbeiten</t>
  </si>
  <si>
    <t>Glaserarbeiten</t>
  </si>
  <si>
    <t>Anstriche auf Holz u. Metall</t>
  </si>
  <si>
    <t>Anstriche auf Mauerwerk</t>
  </si>
  <si>
    <t>Klebearbeiten für Boden, Wände</t>
  </si>
  <si>
    <t>Fenster aus Holz</t>
  </si>
  <si>
    <t>Fenster aus Alu</t>
  </si>
  <si>
    <t>Fenster aus Kunststoff</t>
  </si>
  <si>
    <t>Sanierung Holzfenster</t>
  </si>
  <si>
    <t>Feuerlöscher</t>
  </si>
  <si>
    <t>Kinderspielplatz</t>
  </si>
  <si>
    <t>Gartengestaltung</t>
  </si>
  <si>
    <t>Vorleistungen</t>
  </si>
  <si>
    <t>Sonstige Leistungen</t>
  </si>
  <si>
    <t>Parkplatzüberdachung udgl.</t>
  </si>
  <si>
    <t>A</t>
  </si>
  <si>
    <t>Summe Reine Baukosten (Bauwerk-Rohbau + Bauwerk-Ausbau)</t>
  </si>
  <si>
    <t>Abzug PKW-Ein- und Abstellplätze (lt. WBF4)</t>
  </si>
  <si>
    <t>*  0,84</t>
  </si>
  <si>
    <t>Summe Reine Baukosten (Bauwerk-Rohbau + Bauwerk-Ausbau)  ohne PKW</t>
  </si>
  <si>
    <t>Haustechnik</t>
  </si>
  <si>
    <t>Sanitär, Gas, Wasser, Lüftung</t>
  </si>
  <si>
    <t>Elektroinst. Blitzschutz</t>
  </si>
  <si>
    <t>Heizungsinstallation</t>
  </si>
  <si>
    <t>Solaranlage</t>
  </si>
  <si>
    <t>Personenaufzug</t>
  </si>
  <si>
    <t xml:space="preserve">Vorleistungen </t>
  </si>
  <si>
    <t>B</t>
  </si>
  <si>
    <t>Summe Haustechnik</t>
  </si>
  <si>
    <t>Summe Haustechnik abgemindert um</t>
  </si>
  <si>
    <t xml:space="preserve">Summe Reine Baukosten abgemindert um </t>
  </si>
  <si>
    <t>Nebenkosten, Anschlussgebühren</t>
  </si>
  <si>
    <t>Kanalanschlußgebühr</t>
  </si>
  <si>
    <t>Wasseranschlußgebühr</t>
  </si>
  <si>
    <t>Stromanschlußkosten</t>
  </si>
  <si>
    <t>Gasanschlußkosten</t>
  </si>
  <si>
    <t>Fernwärmeanschlußkosten</t>
  </si>
  <si>
    <t>Kommissionsgebühren</t>
  </si>
  <si>
    <t>Bodenuntersuchung</t>
  </si>
  <si>
    <t>Bauabgabe</t>
  </si>
  <si>
    <t>C</t>
  </si>
  <si>
    <t>Summe Nebenkosten und Gebühren</t>
  </si>
  <si>
    <t>Summe Nebenkosten und Gebühren abgemindert um</t>
  </si>
  <si>
    <t>Sicherheitsreserve, Skonti, Preisberichtigung</t>
  </si>
  <si>
    <t>Herstellungskosten (Summe A + B + C) der förderbaren Flächen</t>
  </si>
  <si>
    <t>Sonstige Kosten</t>
  </si>
  <si>
    <t>Minderkosten</t>
  </si>
  <si>
    <t>Mehrkosten</t>
  </si>
  <si>
    <t>Sonstige, nicht förderbare jedoch gebührenbefreite Kosten</t>
  </si>
  <si>
    <t>Fixpreis lt WGG</t>
  </si>
  <si>
    <t>…………………………………………………………….</t>
  </si>
  <si>
    <t>Summe der gebührenbefreiten Gesamtbaukosten</t>
  </si>
  <si>
    <t>Pauschalkosten für die PKW-Ein- und Abstellplätze lt WBF 4</t>
  </si>
  <si>
    <t>Grundkosten und außerhalb des Baugrundstückes anfallende Aufschließungskosten</t>
  </si>
  <si>
    <r>
      <t xml:space="preserve">Nicht geförderte Flächen </t>
    </r>
    <r>
      <rPr>
        <sz val="12"/>
        <color theme="1"/>
        <rFont val="Times New Roman"/>
        <family val="2"/>
      </rPr>
      <t>der Häuser</t>
    </r>
  </si>
  <si>
    <r>
      <t xml:space="preserve">Nicht geförderte Flächen der Häuser </t>
    </r>
    <r>
      <rPr>
        <sz val="8"/>
        <color indexed="8"/>
        <rFont val="Times New Roman"/>
        <family val="1"/>
      </rPr>
      <t>(Flächen über 90 m²)</t>
    </r>
  </si>
  <si>
    <t>Einstellplätze im Erd- oder Kellergeschoß des Gebäudes oder in einem eigenem Gebäude</t>
  </si>
  <si>
    <t>Wohnungsübergabe / Änderung</t>
  </si>
  <si>
    <t xml:space="preserve">GU bzw. Teil-GU  </t>
  </si>
  <si>
    <t>Vergabenachweis</t>
  </si>
  <si>
    <t xml:space="preserve">Rechtliche Grundlage des Vergabeverfahrens: </t>
  </si>
  <si>
    <t>Vergabe nach dem Bundesvergabegesetz</t>
  </si>
  <si>
    <t>Art des Vergabeverfahrens:</t>
  </si>
  <si>
    <t>Offenes Verfahren</t>
  </si>
  <si>
    <t>Nicht offenes Verfahren</t>
  </si>
  <si>
    <t>Preisart:</t>
  </si>
  <si>
    <t>Veränderliche Preise</t>
  </si>
  <si>
    <t>Vergabe an:</t>
  </si>
  <si>
    <t>Billigtsbieter</t>
  </si>
  <si>
    <t>Preisverhandlungen wurden durchgeführt</t>
  </si>
  <si>
    <t>Festpreise bis:</t>
  </si>
  <si>
    <t>Förderbare Kosten pro Quadratmeter Nutzfläche</t>
  </si>
  <si>
    <r>
      <t>Vergleich</t>
    </r>
    <r>
      <rPr>
        <sz val="10"/>
        <rFont val="Arial"/>
        <family val="2"/>
      </rPr>
      <t xml:space="preserve"> der Kosten </t>
    </r>
    <r>
      <rPr>
        <sz val="9"/>
        <rFont val="Arial"/>
        <family val="2"/>
      </rPr>
      <t>(ohne Anteil für PKW Ein- und Abstellplätze und nicht förderbare</t>
    </r>
    <r>
      <rPr>
        <sz val="10"/>
        <rFont val="Arial"/>
        <family val="2"/>
      </rPr>
      <t xml:space="preserve"> </t>
    </r>
  </si>
  <si>
    <t xml:space="preserve">Honorare und Bauverwaltungskosten </t>
  </si>
  <si>
    <t>% des Förderungsrahmens (Nutzfläche * 1.900.-)</t>
  </si>
  <si>
    <t xml:space="preserve">                    </t>
  </si>
  <si>
    <t>=</t>
  </si>
  <si>
    <t xml:space="preserve">  -  Nachlass/SG.</t>
  </si>
  <si>
    <t>*  förderbare Nutzfläche (WBF 4)</t>
  </si>
  <si>
    <r>
      <t xml:space="preserve">Errichtungskosten für die nicht fb. Flächen  </t>
    </r>
    <r>
      <rPr>
        <b/>
        <sz val="8"/>
        <color indexed="8"/>
        <rFont val="Times New Roman"/>
        <family val="1"/>
      </rPr>
      <t>(Flächen über 90 m²)</t>
    </r>
  </si>
  <si>
    <r>
      <t xml:space="preserve">1.600.- </t>
    </r>
    <r>
      <rPr>
        <b/>
        <vertAlign val="superscript"/>
        <sz val="14"/>
        <color indexed="8"/>
        <rFont val="Times New Roman"/>
        <family val="1"/>
      </rPr>
      <t>1)</t>
    </r>
  </si>
  <si>
    <t xml:space="preserve">  €/m²</t>
  </si>
  <si>
    <t xml:space="preserve">Maximal € 216,-- bei Bauvorhaben ab 20 WE und maximal € 1900,-- je m² Nutzfläche
</t>
  </si>
  <si>
    <t>(maximal 1900,-- bzw 2100,-- €/m²)</t>
  </si>
  <si>
    <t>Maximal € 216,-- bei Bauvorhaben ab 20 WE und maximal € 1900,-- je m² Nutzfläche
Maximal € 232,-- bei Bauvorhaben von 10 bis 19 WE und maximal € 1900,-- je m² Nutzfläche
Maximal € 248,-- bei Bauvorhaben bis 9 WE und maximal € 2100,-- je m² Nutzfläche sowie energetisch 
                          innovativen Projekten, Holzkonstruktionen, betreutem und betreubarem Wohnen</t>
  </si>
  <si>
    <r>
      <rPr>
        <sz val="9"/>
        <color indexed="8"/>
        <rFont val="Times New Roman"/>
        <family val="1"/>
      </rPr>
      <t>Errichtungskosten)</t>
    </r>
    <r>
      <rPr>
        <sz val="12"/>
        <color theme="1"/>
        <rFont val="Times New Roman"/>
        <family val="2"/>
      </rPr>
      <t xml:space="preserve"> mit den förderbaren Kosten lt WBF 4</t>
    </r>
  </si>
  <si>
    <t>Finanzierungskosten</t>
  </si>
  <si>
    <t xml:space="preserve">in % der förderbaren Kosten </t>
  </si>
  <si>
    <t>…………………………</t>
  </si>
  <si>
    <t>Bei Eigenleistungen im Sinne der Entgeltrichtlinienverordnung (ERVO) erfolgt ein Abschlag von 10%. Für die Ermittlung wird die im WBF1 Blatt ausgewiesene Büroleistung in Prozent herangezogen. Die Abzüge erfolgen in 10er Schritten, wobei je 10er Schritt jeweils ein Betrag in der Höhe
von € 1,-- in Abzug gebracht wird (erster 10er Schritt: von 0 bis 10%).</t>
  </si>
  <si>
    <t xml:space="preserve">Umsatzsteuer </t>
  </si>
  <si>
    <t>(nur bei Eigentumswohnungen, Fläche 1 und 2)</t>
  </si>
  <si>
    <t xml:space="preserve"> 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</si>
</sst>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  <numFmt numFmtId="166" formatCode="0.0000"/>
    <numFmt numFmtId="167" formatCode="0.000"/>
    <numFmt numFmtId="168" formatCode="0.00000"/>
    <numFmt numFmtId="169" formatCode="0.0"/>
    <numFmt numFmtId="170" formatCode="_-[$€-C07]\ * #,##0.00_-;\-[$€-C07]\ * #,##0.00_-;_-[$€-C07]\ * &quot;-&quot;??_-;_-@_-"/>
    <numFmt numFmtId="171" formatCode="_-[$€-C07]\ * #,##0.0_-;\-[$€-C07]\ * #,##0.0_-;_-[$€-C07]\ * &quot;-&quot;??_-;_-@_-"/>
    <numFmt numFmtId="172" formatCode="_-[$€-C07]\ * #,##0_-;\-[$€-C07]\ * #,##0_-;_-[$€-C07]\ * &quot;-&quot;??_-;_-@_-"/>
    <numFmt numFmtId="173" formatCode="_-&quot;€&quot;\ * #,##0.0_-;\-&quot;€&quot;\ * #,##0.0_-;_-&quot;€&quot;\ * &quot;-&quot;??_-;_-@_-"/>
    <numFmt numFmtId="174" formatCode="_-&quot;€&quot;\ * #,##0_-;\-&quot;€&quot;\ * #,##0_-;_-&quot;€&quot;\ * &quot;-&quot;??_-;_-@_-"/>
    <numFmt numFmtId="175" formatCode="_-[$€-C07]\ * #,##0.000_-;\-[$€-C07]\ * #,##0.000_-;_-[$€-C07]\ * &quot;-&quot;??_-;_-@_-"/>
    <numFmt numFmtId="176" formatCode="#,##0_ ;\-#,##0\ "/>
    <numFmt numFmtId="177" formatCode="&quot;€&quot;\ #,##0.00"/>
    <numFmt numFmtId="178" formatCode="&quot;€&quot;\ #,##0"/>
  </numFmts>
  <fonts count="56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b/>
      <sz val="16"/>
      <color indexed="8"/>
      <name val="Times New Roman"/>
      <family val="1"/>
    </font>
    <font>
      <vertAlign val="superscript"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Arial"/>
      <family val="2"/>
    </font>
    <font>
      <b/>
      <sz val="8"/>
      <color indexed="8"/>
      <name val="Times New Roman"/>
      <family val="1"/>
    </font>
    <font>
      <b/>
      <vertAlign val="superscript"/>
      <sz val="14"/>
      <color indexed="8"/>
      <name val="Times New Roman"/>
      <family val="1"/>
    </font>
    <font>
      <sz val="12"/>
      <color indexed="9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62"/>
      <name val="Times New Roman"/>
      <family val="2"/>
    </font>
    <font>
      <b/>
      <sz val="12"/>
      <color indexed="8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b/>
      <sz val="12"/>
      <color indexed="9"/>
      <name val="Times New Roman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sz val="28"/>
      <color indexed="8"/>
      <name val="Times New Roman"/>
      <family val="1"/>
    </font>
    <font>
      <b/>
      <sz val="9"/>
      <color indexed="8"/>
      <name val="Times New Roman"/>
      <family val="1"/>
    </font>
    <font>
      <sz val="12"/>
      <color theme="0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sz val="12"/>
      <color rgb="FF3F3F76"/>
      <name val="Times New Roman"/>
      <family val="2"/>
    </font>
    <font>
      <b/>
      <sz val="12"/>
      <color theme="1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b/>
      <sz val="12"/>
      <color theme="0"/>
      <name val="Times New Roman"/>
      <family val="2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8"/>
      <color theme="1"/>
      <name val="Times New Roman"/>
      <family val="2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sz val="12"/>
      <color rgb="FF000000"/>
      <name val="Times New Roman"/>
      <family val="1"/>
    </font>
    <font>
      <b/>
      <sz val="9"/>
      <color theme="1"/>
      <name val="Times New Roman"/>
      <family val="1"/>
    </font>
    <font>
      <b/>
      <sz val="28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41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199">
    <xf numFmtId="0" fontId="0" fillId="0" borderId="0" xfId="0" applyAlignment="1">
      <alignment/>
    </xf>
    <xf numFmtId="0" fontId="48" fillId="0" borderId="0" xfId="0" applyFont="1" applyBorder="1" applyAlignment="1">
      <alignment/>
    </xf>
    <xf numFmtId="0" fontId="49" fillId="0" borderId="0" xfId="0" applyFont="1" applyAlignment="1">
      <alignment/>
    </xf>
    <xf numFmtId="0" fontId="0" fillId="0" borderId="10" xfId="0" applyBorder="1" applyAlignment="1">
      <alignment/>
    </xf>
    <xf numFmtId="0" fontId="50" fillId="0" borderId="0" xfId="0" applyFont="1" applyAlignment="1">
      <alignment/>
    </xf>
    <xf numFmtId="0" fontId="3" fillId="0" borderId="0" xfId="0" applyFont="1" applyAlignment="1">
      <alignment/>
    </xf>
    <xf numFmtId="0" fontId="48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/>
    </xf>
    <xf numFmtId="0" fontId="4" fillId="0" borderId="0" xfId="51" applyBorder="1">
      <alignment/>
      <protection/>
    </xf>
    <xf numFmtId="0" fontId="4" fillId="0" borderId="0" xfId="51">
      <alignment/>
      <protection/>
    </xf>
    <xf numFmtId="0" fontId="4" fillId="0" borderId="11" xfId="51" applyBorder="1">
      <alignment/>
      <protection/>
    </xf>
    <xf numFmtId="0" fontId="5" fillId="0" borderId="0" xfId="51" applyFont="1" applyAlignment="1">
      <alignment horizontal="centerContinuous" vertical="top"/>
      <protection/>
    </xf>
    <xf numFmtId="0" fontId="4" fillId="0" borderId="0" xfId="51" applyAlignment="1">
      <alignment horizontal="centerContinuous" vertical="top"/>
      <protection/>
    </xf>
    <xf numFmtId="0" fontId="5" fillId="0" borderId="12" xfId="51" applyFont="1" applyBorder="1" applyAlignment="1">
      <alignment horizontal="center" vertical="top" wrapText="1"/>
      <protection/>
    </xf>
    <xf numFmtId="0" fontId="4" fillId="0" borderId="0" xfId="51" applyAlignment="1">
      <alignment horizontal="center"/>
      <protection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172" fontId="0" fillId="0" borderId="0" xfId="46" applyNumberFormat="1" applyFont="1" applyBorder="1" applyAlignment="1">
      <alignment horizontal="center"/>
    </xf>
    <xf numFmtId="0" fontId="49" fillId="0" borderId="0" xfId="0" applyFont="1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6" xfId="0" applyFill="1" applyBorder="1" applyAlignment="1">
      <alignment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48" fillId="0" borderId="38" xfId="0" applyFont="1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48" fillId="0" borderId="33" xfId="0" applyFont="1" applyBorder="1" applyAlignment="1">
      <alignment vertical="center"/>
    </xf>
    <xf numFmtId="2" fontId="0" fillId="0" borderId="0" xfId="0" applyNumberFormat="1" applyBorder="1" applyAlignment="1">
      <alignment horizontal="right"/>
    </xf>
    <xf numFmtId="0" fontId="0" fillId="0" borderId="0" xfId="0" applyAlignment="1">
      <alignment horizontal="center" vertical="center"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48" fillId="33" borderId="0" xfId="0" applyFont="1" applyFill="1" applyAlignment="1">
      <alignment/>
    </xf>
    <xf numFmtId="0" fontId="36" fillId="33" borderId="39" xfId="0" applyFont="1" applyFill="1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51" fillId="0" borderId="0" xfId="0" applyFont="1" applyBorder="1" applyAlignment="1">
      <alignment/>
    </xf>
    <xf numFmtId="0" fontId="51" fillId="0" borderId="17" xfId="0" applyFont="1" applyBorder="1" applyAlignment="1">
      <alignment/>
    </xf>
    <xf numFmtId="0" fontId="0" fillId="0" borderId="0" xfId="0" applyFont="1" applyBorder="1" applyAlignment="1">
      <alignment/>
    </xf>
    <xf numFmtId="0" fontId="36" fillId="34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52" fillId="0" borderId="0" xfId="0" applyFont="1" applyAlignment="1">
      <alignment horizontal="center"/>
    </xf>
    <xf numFmtId="0" fontId="53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177" fontId="0" fillId="0" borderId="0" xfId="0" applyNumberFormat="1" applyFont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52" fillId="0" borderId="0" xfId="0" applyFont="1" applyAlignment="1">
      <alignment/>
    </xf>
    <xf numFmtId="0" fontId="51" fillId="0" borderId="0" xfId="0" applyFont="1" applyAlignment="1">
      <alignment horizontal="left" vertical="center"/>
    </xf>
    <xf numFmtId="0" fontId="36" fillId="0" borderId="0" xfId="0" applyFont="1" applyBorder="1" applyAlignment="1">
      <alignment/>
    </xf>
    <xf numFmtId="172" fontId="0" fillId="0" borderId="0" xfId="0" applyNumberFormat="1" applyBorder="1" applyAlignment="1">
      <alignment/>
    </xf>
    <xf numFmtId="172" fontId="36" fillId="0" borderId="0" xfId="0" applyNumberFormat="1" applyFont="1" applyBorder="1" applyAlignment="1">
      <alignment/>
    </xf>
    <xf numFmtId="0" fontId="51" fillId="0" borderId="0" xfId="0" applyFont="1" applyAlignment="1">
      <alignment/>
    </xf>
    <xf numFmtId="0" fontId="54" fillId="0" borderId="0" xfId="0" applyFont="1" applyAlignment="1">
      <alignment/>
    </xf>
    <xf numFmtId="0" fontId="0" fillId="0" borderId="38" xfId="0" applyBorder="1" applyAlignment="1">
      <alignment/>
    </xf>
    <xf numFmtId="0" fontId="0" fillId="0" borderId="40" xfId="0" applyBorder="1" applyAlignment="1">
      <alignment vertical="center"/>
    </xf>
    <xf numFmtId="172" fontId="48" fillId="34" borderId="32" xfId="46" applyNumberFormat="1" applyFont="1" applyFill="1" applyBorder="1" applyAlignment="1">
      <alignment horizontal="center"/>
    </xf>
    <xf numFmtId="172" fontId="48" fillId="34" borderId="33" xfId="46" applyNumberFormat="1" applyFont="1" applyFill="1" applyBorder="1" applyAlignment="1">
      <alignment horizontal="center"/>
    </xf>
    <xf numFmtId="172" fontId="48" fillId="34" borderId="30" xfId="46" applyNumberFormat="1" applyFont="1" applyFill="1" applyBorder="1" applyAlignment="1">
      <alignment horizontal="center"/>
    </xf>
    <xf numFmtId="172" fontId="48" fillId="33" borderId="0" xfId="46" applyNumberFormat="1" applyFont="1" applyFill="1" applyAlignment="1">
      <alignment horizontal="center"/>
    </xf>
    <xf numFmtId="2" fontId="49" fillId="34" borderId="32" xfId="0" applyNumberFormat="1" applyFont="1" applyFill="1" applyBorder="1" applyAlignment="1">
      <alignment horizontal="right"/>
    </xf>
    <xf numFmtId="2" fontId="49" fillId="34" borderId="33" xfId="0" applyNumberFormat="1" applyFont="1" applyFill="1" applyBorder="1" applyAlignment="1">
      <alignment horizontal="right"/>
    </xf>
    <xf numFmtId="2" fontId="49" fillId="34" borderId="30" xfId="0" applyNumberFormat="1" applyFont="1" applyFill="1" applyBorder="1" applyAlignment="1">
      <alignment horizontal="right"/>
    </xf>
    <xf numFmtId="0" fontId="5" fillId="0" borderId="12" xfId="51" applyFont="1" applyBorder="1" applyAlignment="1">
      <alignment horizontal="center" vertical="top" wrapText="1"/>
      <protection/>
    </xf>
    <xf numFmtId="165" fontId="0" fillId="0" borderId="0" xfId="46" applyNumberFormat="1" applyFont="1" applyAlignment="1">
      <alignment horizontal="center"/>
    </xf>
    <xf numFmtId="0" fontId="36" fillId="33" borderId="32" xfId="0" applyFont="1" applyFill="1" applyBorder="1" applyAlignment="1">
      <alignment horizontal="center"/>
    </xf>
    <xf numFmtId="0" fontId="36" fillId="33" borderId="30" xfId="0" applyFont="1" applyFill="1" applyBorder="1" applyAlignment="1">
      <alignment horizontal="center"/>
    </xf>
    <xf numFmtId="0" fontId="55" fillId="0" borderId="0" xfId="0" applyFont="1" applyAlignment="1">
      <alignment horizontal="center"/>
    </xf>
    <xf numFmtId="43" fontId="48" fillId="33" borderId="0" xfId="46" applyFont="1" applyFill="1" applyAlignment="1">
      <alignment horizontal="center"/>
    </xf>
    <xf numFmtId="2" fontId="49" fillId="33" borderId="41" xfId="0" applyNumberFormat="1" applyFont="1" applyFill="1" applyBorder="1" applyAlignment="1">
      <alignment horizontal="right"/>
    </xf>
    <xf numFmtId="2" fontId="49" fillId="33" borderId="42" xfId="0" applyNumberFormat="1" applyFont="1" applyFill="1" applyBorder="1" applyAlignment="1">
      <alignment horizontal="right"/>
    </xf>
    <xf numFmtId="2" fontId="49" fillId="33" borderId="32" xfId="0" applyNumberFormat="1" applyFont="1" applyFill="1" applyBorder="1" applyAlignment="1">
      <alignment horizontal="right"/>
    </xf>
    <xf numFmtId="2" fontId="49" fillId="33" borderId="33" xfId="0" applyNumberFormat="1" applyFont="1" applyFill="1" applyBorder="1" applyAlignment="1">
      <alignment horizontal="right"/>
    </xf>
    <xf numFmtId="2" fontId="49" fillId="0" borderId="43" xfId="0" applyNumberFormat="1" applyFont="1" applyBorder="1" applyAlignment="1">
      <alignment horizontal="right"/>
    </xf>
    <xf numFmtId="2" fontId="49" fillId="0" borderId="27" xfId="0" applyNumberFormat="1" applyFont="1" applyBorder="1" applyAlignment="1">
      <alignment horizontal="right"/>
    </xf>
    <xf numFmtId="2" fontId="0" fillId="0" borderId="33" xfId="0" applyNumberFormat="1" applyBorder="1" applyAlignment="1">
      <alignment horizontal="right"/>
    </xf>
    <xf numFmtId="2" fontId="0" fillId="0" borderId="42" xfId="0" applyNumberFormat="1" applyBorder="1" applyAlignment="1">
      <alignment horizontal="right"/>
    </xf>
    <xf numFmtId="2" fontId="0" fillId="0" borderId="27" xfId="0" applyNumberFormat="1" applyFont="1" applyBorder="1" applyAlignment="1">
      <alignment horizontal="right"/>
    </xf>
    <xf numFmtId="0" fontId="0" fillId="0" borderId="21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1" xfId="0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1" xfId="0" applyBorder="1" applyAlignment="1">
      <alignment horizontal="left" vertical="center"/>
    </xf>
    <xf numFmtId="172" fontId="0" fillId="33" borderId="21" xfId="46" applyNumberFormat="1" applyFont="1" applyFill="1" applyBorder="1" applyAlignment="1">
      <alignment horizontal="center" vertical="center"/>
    </xf>
    <xf numFmtId="172" fontId="0" fillId="33" borderId="10" xfId="46" applyNumberFormat="1" applyFont="1" applyFill="1" applyBorder="1" applyAlignment="1">
      <alignment horizontal="center" vertical="center"/>
    </xf>
    <xf numFmtId="172" fontId="0" fillId="33" borderId="31" xfId="46" applyNumberFormat="1" applyFont="1" applyFill="1" applyBorder="1" applyAlignment="1">
      <alignment horizontal="center" vertical="center"/>
    </xf>
    <xf numFmtId="172" fontId="0" fillId="33" borderId="24" xfId="46" applyNumberFormat="1" applyFont="1" applyFill="1" applyBorder="1" applyAlignment="1">
      <alignment horizontal="center" vertical="center"/>
    </xf>
    <xf numFmtId="172" fontId="0" fillId="33" borderId="17" xfId="46" applyNumberFormat="1" applyFont="1" applyFill="1" applyBorder="1" applyAlignment="1">
      <alignment horizontal="center" vertical="center"/>
    </xf>
    <xf numFmtId="172" fontId="0" fillId="33" borderId="18" xfId="46" applyNumberFormat="1" applyFont="1" applyFill="1" applyBorder="1" applyAlignment="1">
      <alignment horizontal="center" vertical="center"/>
    </xf>
    <xf numFmtId="0" fontId="0" fillId="0" borderId="21" xfId="0" applyBorder="1" applyAlignment="1">
      <alignment horizontal="center"/>
    </xf>
    <xf numFmtId="0" fontId="0" fillId="0" borderId="31" xfId="0" applyBorder="1" applyAlignment="1">
      <alignment horizontal="center"/>
    </xf>
    <xf numFmtId="49" fontId="0" fillId="0" borderId="19" xfId="0" applyNumberFormat="1" applyBorder="1" applyAlignment="1">
      <alignment horizontal="center"/>
    </xf>
    <xf numFmtId="49" fontId="0" fillId="0" borderId="22" xfId="0" applyNumberFormat="1" applyBorder="1" applyAlignment="1">
      <alignment horizontal="center"/>
    </xf>
    <xf numFmtId="49" fontId="0" fillId="0" borderId="24" xfId="0" applyNumberFormat="1" applyBorder="1" applyAlignment="1">
      <alignment horizontal="center"/>
    </xf>
    <xf numFmtId="49" fontId="0" fillId="0" borderId="18" xfId="0" applyNumberFormat="1" applyBorder="1" applyAlignment="1">
      <alignment horizontal="center"/>
    </xf>
    <xf numFmtId="172" fontId="0" fillId="33" borderId="21" xfId="46" applyNumberFormat="1" applyFont="1" applyFill="1" applyBorder="1" applyAlignment="1">
      <alignment horizontal="center"/>
    </xf>
    <xf numFmtId="172" fontId="0" fillId="33" borderId="10" xfId="46" applyNumberFormat="1" applyFont="1" applyFill="1" applyBorder="1" applyAlignment="1">
      <alignment horizontal="center"/>
    </xf>
    <xf numFmtId="172" fontId="0" fillId="33" borderId="31" xfId="46" applyNumberFormat="1" applyFont="1" applyFill="1" applyBorder="1" applyAlignment="1">
      <alignment horizontal="center"/>
    </xf>
    <xf numFmtId="172" fontId="0" fillId="33" borderId="19" xfId="46" applyNumberFormat="1" applyFont="1" applyFill="1" applyBorder="1" applyAlignment="1">
      <alignment horizontal="center"/>
    </xf>
    <xf numFmtId="172" fontId="0" fillId="33" borderId="0" xfId="46" applyNumberFormat="1" applyFont="1" applyFill="1" applyBorder="1" applyAlignment="1">
      <alignment horizontal="center"/>
    </xf>
    <xf numFmtId="172" fontId="0" fillId="33" borderId="22" xfId="46" applyNumberFormat="1" applyFont="1" applyFill="1" applyBorder="1" applyAlignment="1">
      <alignment horizontal="center"/>
    </xf>
    <xf numFmtId="172" fontId="0" fillId="33" borderId="24" xfId="46" applyNumberFormat="1" applyFont="1" applyFill="1" applyBorder="1" applyAlignment="1">
      <alignment horizontal="center"/>
    </xf>
    <xf numFmtId="172" fontId="0" fillId="33" borderId="17" xfId="46" applyNumberFormat="1" applyFont="1" applyFill="1" applyBorder="1" applyAlignment="1">
      <alignment horizontal="center"/>
    </xf>
    <xf numFmtId="172" fontId="0" fillId="33" borderId="18" xfId="46" applyNumberFormat="1" applyFont="1" applyFill="1" applyBorder="1" applyAlignment="1">
      <alignment horizontal="center"/>
    </xf>
    <xf numFmtId="172" fontId="36" fillId="0" borderId="32" xfId="46" applyNumberFormat="1" applyFont="1" applyBorder="1" applyAlignment="1">
      <alignment horizontal="center"/>
    </xf>
    <xf numFmtId="172" fontId="36" fillId="0" borderId="33" xfId="46" applyNumberFormat="1" applyFont="1" applyBorder="1" applyAlignment="1">
      <alignment horizontal="center"/>
    </xf>
    <xf numFmtId="172" fontId="36" fillId="0" borderId="30" xfId="46" applyNumberFormat="1" applyFont="1" applyBorder="1" applyAlignment="1">
      <alignment horizontal="center"/>
    </xf>
    <xf numFmtId="2" fontId="0" fillId="33" borderId="36" xfId="0" applyNumberFormat="1" applyFill="1" applyBorder="1" applyAlignment="1">
      <alignment horizontal="right"/>
    </xf>
    <xf numFmtId="0" fontId="0" fillId="33" borderId="36" xfId="0" applyFill="1" applyBorder="1" applyAlignment="1">
      <alignment horizontal="right"/>
    </xf>
    <xf numFmtId="172" fontId="36" fillId="0" borderId="44" xfId="46" applyNumberFormat="1" applyFont="1" applyBorder="1" applyAlignment="1">
      <alignment horizontal="center"/>
    </xf>
    <xf numFmtId="172" fontId="36" fillId="0" borderId="36" xfId="46" applyNumberFormat="1" applyFont="1" applyBorder="1" applyAlignment="1">
      <alignment horizontal="center"/>
    </xf>
    <xf numFmtId="172" fontId="36" fillId="0" borderId="45" xfId="46" applyNumberFormat="1" applyFont="1" applyBorder="1" applyAlignment="1">
      <alignment horizontal="center"/>
    </xf>
    <xf numFmtId="172" fontId="36" fillId="33" borderId="32" xfId="46" applyNumberFormat="1" applyFont="1" applyFill="1" applyBorder="1" applyAlignment="1">
      <alignment horizontal="center"/>
    </xf>
    <xf numFmtId="172" fontId="36" fillId="33" borderId="33" xfId="46" applyNumberFormat="1" applyFont="1" applyFill="1" applyBorder="1" applyAlignment="1">
      <alignment horizontal="center"/>
    </xf>
    <xf numFmtId="172" fontId="36" fillId="33" borderId="30" xfId="46" applyNumberFormat="1" applyFont="1" applyFill="1" applyBorder="1" applyAlignment="1">
      <alignment horizontal="center"/>
    </xf>
    <xf numFmtId="172" fontId="48" fillId="0" borderId="46" xfId="46" applyNumberFormat="1" applyFont="1" applyBorder="1" applyAlignment="1">
      <alignment horizontal="center" vertical="center"/>
    </xf>
    <xf numFmtId="172" fontId="48" fillId="0" borderId="38" xfId="46" applyNumberFormat="1" applyFont="1" applyBorder="1" applyAlignment="1">
      <alignment horizontal="center" vertical="center"/>
    </xf>
    <xf numFmtId="172" fontId="48" fillId="0" borderId="47" xfId="46" applyNumberFormat="1" applyFont="1" applyBorder="1" applyAlignment="1">
      <alignment horizontal="center" vertical="center"/>
    </xf>
    <xf numFmtId="0" fontId="0" fillId="0" borderId="32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72" fontId="36" fillId="0" borderId="48" xfId="46" applyNumberFormat="1" applyFont="1" applyBorder="1" applyAlignment="1">
      <alignment horizontal="center"/>
    </xf>
    <xf numFmtId="172" fontId="36" fillId="0" borderId="14" xfId="46" applyNumberFormat="1" applyFont="1" applyBorder="1" applyAlignment="1">
      <alignment horizontal="center"/>
    </xf>
    <xf numFmtId="172" fontId="36" fillId="0" borderId="16" xfId="46" applyNumberFormat="1" applyFont="1" applyBorder="1" applyAlignment="1">
      <alignment horizontal="center"/>
    </xf>
    <xf numFmtId="172" fontId="0" fillId="0" borderId="19" xfId="46" applyNumberFormat="1" applyFont="1" applyBorder="1" applyAlignment="1">
      <alignment horizontal="center"/>
    </xf>
    <xf numFmtId="172" fontId="0" fillId="0" borderId="0" xfId="46" applyNumberFormat="1" applyFont="1" applyBorder="1" applyAlignment="1">
      <alignment horizontal="center"/>
    </xf>
    <xf numFmtId="172" fontId="0" fillId="0" borderId="49" xfId="46" applyNumberFormat="1" applyFont="1" applyBorder="1" applyAlignment="1">
      <alignment horizontal="center"/>
    </xf>
    <xf numFmtId="172" fontId="36" fillId="0" borderId="19" xfId="46" applyNumberFormat="1" applyFont="1" applyBorder="1" applyAlignment="1">
      <alignment horizontal="center"/>
    </xf>
    <xf numFmtId="172" fontId="36" fillId="0" borderId="0" xfId="46" applyNumberFormat="1" applyFont="1" applyBorder="1" applyAlignment="1">
      <alignment horizontal="center"/>
    </xf>
    <xf numFmtId="172" fontId="36" fillId="0" borderId="49" xfId="46" applyNumberFormat="1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right"/>
    </xf>
    <xf numFmtId="0" fontId="51" fillId="0" borderId="0" xfId="0" applyFont="1" applyBorder="1" applyAlignment="1">
      <alignment horizontal="left" wrapText="1" indent="1"/>
    </xf>
    <xf numFmtId="0" fontId="51" fillId="0" borderId="32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172" fontId="48" fillId="0" borderId="32" xfId="46" applyNumberFormat="1" applyFont="1" applyBorder="1" applyAlignment="1">
      <alignment horizontal="center" vertical="center"/>
    </xf>
    <xf numFmtId="172" fontId="48" fillId="0" borderId="33" xfId="46" applyNumberFormat="1" applyFont="1" applyBorder="1" applyAlignment="1">
      <alignment horizontal="center" vertical="center"/>
    </xf>
    <xf numFmtId="172" fontId="48" fillId="0" borderId="30" xfId="46" applyNumberFormat="1" applyFont="1" applyBorder="1" applyAlignment="1">
      <alignment horizontal="center" vertical="center"/>
    </xf>
    <xf numFmtId="0" fontId="0" fillId="33" borderId="0" xfId="0" applyFill="1" applyBorder="1" applyAlignment="1">
      <alignment horizontal="center"/>
    </xf>
    <xf numFmtId="0" fontId="54" fillId="0" borderId="0" xfId="0" applyFont="1" applyBorder="1" applyAlignment="1">
      <alignment horizontal="left" wrapText="1"/>
    </xf>
    <xf numFmtId="0" fontId="54" fillId="0" borderId="0" xfId="0" applyFont="1" applyBorder="1" applyAlignment="1">
      <alignment horizontal="left"/>
    </xf>
    <xf numFmtId="172" fontId="0" fillId="0" borderId="0" xfId="0" applyNumberFormat="1" applyBorder="1" applyAlignment="1">
      <alignment horizontal="center"/>
    </xf>
    <xf numFmtId="172" fontId="36" fillId="0" borderId="0" xfId="0" applyNumberFormat="1" applyFont="1" applyBorder="1" applyAlignment="1">
      <alignment horizontal="center"/>
    </xf>
    <xf numFmtId="0" fontId="0" fillId="33" borderId="0" xfId="0" applyFill="1" applyAlignment="1">
      <alignment horizontal="center"/>
    </xf>
    <xf numFmtId="3" fontId="36" fillId="0" borderId="0" xfId="0" applyNumberFormat="1" applyFont="1" applyAlignment="1">
      <alignment horizontal="center"/>
    </xf>
    <xf numFmtId="172" fontId="0" fillId="0" borderId="32" xfId="46" applyNumberFormat="1" applyFont="1" applyBorder="1" applyAlignment="1">
      <alignment horizontal="center" vertical="center"/>
    </xf>
    <xf numFmtId="172" fontId="0" fillId="0" borderId="33" xfId="46" applyNumberFormat="1" applyFont="1" applyBorder="1" applyAlignment="1">
      <alignment horizontal="center" vertical="center"/>
    </xf>
    <xf numFmtId="172" fontId="0" fillId="0" borderId="30" xfId="46" applyNumberFormat="1" applyFont="1" applyBorder="1" applyAlignment="1">
      <alignment horizontal="center" vertical="center"/>
    </xf>
    <xf numFmtId="2" fontId="0" fillId="0" borderId="0" xfId="0" applyNumberFormat="1" applyAlignment="1">
      <alignment/>
    </xf>
    <xf numFmtId="0" fontId="36" fillId="0" borderId="0" xfId="0" applyFont="1" applyAlignment="1">
      <alignment horizontal="center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14</xdr:row>
      <xdr:rowOff>142875</xdr:rowOff>
    </xdr:from>
    <xdr:to>
      <xdr:col>29</xdr:col>
      <xdr:colOff>9525</xdr:colOff>
      <xdr:row>16</xdr:row>
      <xdr:rowOff>47625</xdr:rowOff>
    </xdr:to>
    <xdr:sp>
      <xdr:nvSpPr>
        <xdr:cNvPr id="1" name="Textfeld 1"/>
        <xdr:cNvSpPr txBox="1">
          <a:spLocks noChangeArrowheads="1"/>
        </xdr:cNvSpPr>
      </xdr:nvSpPr>
      <xdr:spPr>
        <a:xfrm>
          <a:off x="247650" y="3171825"/>
          <a:ext cx="556260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Förderbare Kosten </a:t>
          </a:r>
          <a:r>
            <a:rPr lang="en-US" cap="none" sz="9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lt. </a:t>
          </a:r>
          <a:r>
            <a:rPr lang="en-US" cap="none" sz="9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§6 des WFG 93 (abzüglich der Kosten der PKW Ein- und Abstellplätze)
Unter die Errichtungskosten fallen  die wohnungsbezogenen, nach den wohnbauförderungsrechtlichen Bestimmungen förderbaren Kosten des § 6 („Gesamtbaukosten“) des Steiermärkischen Wohnbauförderungsgesetzes 1993 ohne die Kosten der Errichtung von Einstellplätzen (Garagen) und Abstellplätzen für Kraftfahrzeuge. 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M57"/>
  <sheetViews>
    <sheetView zoomScalePageLayoutView="0" workbookViewId="0" topLeftCell="A1">
      <selection activeCell="B1" sqref="B1"/>
    </sheetView>
  </sheetViews>
  <sheetFormatPr defaultColWidth="2.625" defaultRowHeight="15.75"/>
  <cols>
    <col min="1" max="38" width="2.625" style="0" customWidth="1"/>
    <col min="39" max="39" width="4.75390625" style="0" customWidth="1"/>
  </cols>
  <sheetData>
    <row r="2" spans="2:30" ht="17.25">
      <c r="B2" s="1" t="s">
        <v>0</v>
      </c>
      <c r="J2" s="54" t="s">
        <v>1</v>
      </c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AB2" s="55" t="s">
        <v>204</v>
      </c>
      <c r="AD2" t="s">
        <v>2</v>
      </c>
    </row>
    <row r="3" spans="2:28" ht="8.25" customHeight="1">
      <c r="B3" s="2"/>
      <c r="AB3" s="51"/>
    </row>
    <row r="4" spans="2:30" ht="17.25">
      <c r="B4" s="1" t="s">
        <v>3</v>
      </c>
      <c r="J4" s="54" t="s">
        <v>1</v>
      </c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AB4" s="55" t="s">
        <v>204</v>
      </c>
      <c r="AD4" s="16" t="s">
        <v>169</v>
      </c>
    </row>
    <row r="5" spans="2:28" ht="8.25" customHeight="1">
      <c r="B5" s="1"/>
      <c r="AB5" s="51"/>
    </row>
    <row r="6" spans="2:30" ht="17.25">
      <c r="B6" s="1" t="s">
        <v>4</v>
      </c>
      <c r="J6" s="54" t="s">
        <v>1</v>
      </c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AB6" s="55" t="s">
        <v>204</v>
      </c>
      <c r="AD6" t="s">
        <v>5</v>
      </c>
    </row>
    <row r="8" spans="2:39" ht="34.5">
      <c r="B8" s="94" t="s">
        <v>6</v>
      </c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94"/>
      <c r="AK8" s="94"/>
      <c r="AL8" s="94"/>
      <c r="AM8" s="94"/>
    </row>
    <row r="11" spans="2:39" ht="15"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</row>
    <row r="12" spans="2:28" ht="15">
      <c r="B12" t="s">
        <v>7</v>
      </c>
      <c r="M12" s="92"/>
      <c r="N12" s="93"/>
      <c r="P12" t="s">
        <v>8</v>
      </c>
      <c r="Y12" s="92"/>
      <c r="Z12" s="93"/>
      <c r="AB12" t="s">
        <v>9</v>
      </c>
    </row>
    <row r="14" spans="13:28" ht="15">
      <c r="M14" s="92"/>
      <c r="N14" s="93"/>
      <c r="P14" t="s">
        <v>10</v>
      </c>
      <c r="Y14" s="92"/>
      <c r="Z14" s="93"/>
      <c r="AB14" t="s">
        <v>11</v>
      </c>
    </row>
    <row r="16" spans="13:28" ht="15">
      <c r="M16" s="92"/>
      <c r="N16" s="93"/>
      <c r="P16" t="s">
        <v>12</v>
      </c>
      <c r="Y16" s="92"/>
      <c r="Z16" s="93"/>
      <c r="AB16" t="s">
        <v>13</v>
      </c>
    </row>
    <row r="18" spans="2:39" ht="15">
      <c r="B18" t="s">
        <v>14</v>
      </c>
      <c r="M18" s="92"/>
      <c r="N18" s="93"/>
      <c r="P18" s="52" t="s">
        <v>15</v>
      </c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</row>
    <row r="21" spans="2:39" ht="15"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</row>
    <row r="22" spans="2:38" s="7" customFormat="1" ht="21" customHeight="1">
      <c r="B22" s="7" t="s">
        <v>16</v>
      </c>
      <c r="S22" s="8"/>
      <c r="T22" s="8"/>
      <c r="U22" s="8"/>
      <c r="V22" s="95"/>
      <c r="W22" s="95"/>
      <c r="X22" s="95"/>
      <c r="Y22" s="95"/>
      <c r="Z22" s="95"/>
      <c r="AA22" s="7" t="s">
        <v>18</v>
      </c>
      <c r="AB22" s="6" t="s">
        <v>192</v>
      </c>
      <c r="AG22" s="83">
        <f>ROUND(V22*1600,-2)</f>
        <v>0</v>
      </c>
      <c r="AH22" s="84"/>
      <c r="AI22" s="84"/>
      <c r="AJ22" s="84"/>
      <c r="AK22" s="84"/>
      <c r="AL22" s="85"/>
    </row>
    <row r="24" spans="2:3" ht="15">
      <c r="B24" s="5" t="s">
        <v>19</v>
      </c>
      <c r="C24" s="4" t="s">
        <v>17</v>
      </c>
    </row>
    <row r="27" ht="17.25">
      <c r="D27" s="6" t="s">
        <v>20</v>
      </c>
    </row>
    <row r="28" spans="2:39" ht="15"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</row>
    <row r="29" ht="15">
      <c r="B29" t="s">
        <v>21</v>
      </c>
    </row>
    <row r="30" spans="2:26" ht="17.25">
      <c r="B30" t="s">
        <v>22</v>
      </c>
      <c r="G30" s="91">
        <v>16000</v>
      </c>
      <c r="H30" s="91"/>
      <c r="I30" s="91"/>
      <c r="K30" t="s">
        <v>18</v>
      </c>
      <c r="M30" s="92"/>
      <c r="N30" s="93"/>
      <c r="P30" t="s">
        <v>23</v>
      </c>
      <c r="V30" s="83">
        <f>+M30*G30</f>
        <v>0</v>
      </c>
      <c r="W30" s="84"/>
      <c r="X30" s="84"/>
      <c r="Y30" s="84"/>
      <c r="Z30" s="85"/>
    </row>
    <row r="32" ht="15">
      <c r="B32" t="s">
        <v>168</v>
      </c>
    </row>
    <row r="33" spans="2:26" ht="17.25">
      <c r="B33" t="s">
        <v>22</v>
      </c>
      <c r="G33" s="91">
        <v>7500</v>
      </c>
      <c r="H33" s="91"/>
      <c r="I33" s="91"/>
      <c r="K33" t="s">
        <v>18</v>
      </c>
      <c r="M33" s="92"/>
      <c r="N33" s="93"/>
      <c r="P33" t="s">
        <v>23</v>
      </c>
      <c r="V33" s="83">
        <f>+M33*G33</f>
        <v>0</v>
      </c>
      <c r="W33" s="84"/>
      <c r="X33" s="84"/>
      <c r="Y33" s="84"/>
      <c r="Z33" s="85"/>
    </row>
    <row r="35" ht="15">
      <c r="B35" t="s">
        <v>24</v>
      </c>
    </row>
    <row r="36" spans="2:26" ht="17.25">
      <c r="B36" t="s">
        <v>22</v>
      </c>
      <c r="G36" s="91">
        <v>6000</v>
      </c>
      <c r="H36" s="91"/>
      <c r="I36" s="91"/>
      <c r="K36" t="s">
        <v>18</v>
      </c>
      <c r="M36" s="92"/>
      <c r="N36" s="93"/>
      <c r="P36" t="s">
        <v>23</v>
      </c>
      <c r="V36" s="83">
        <f>+M36*G36</f>
        <v>0</v>
      </c>
      <c r="W36" s="84"/>
      <c r="X36" s="84"/>
      <c r="Y36" s="84"/>
      <c r="Z36" s="85"/>
    </row>
    <row r="38" ht="15">
      <c r="B38" t="s">
        <v>25</v>
      </c>
    </row>
    <row r="39" spans="2:26" ht="17.25">
      <c r="B39" t="s">
        <v>22</v>
      </c>
      <c r="G39" s="91">
        <v>2500</v>
      </c>
      <c r="H39" s="91"/>
      <c r="I39" s="91"/>
      <c r="K39" t="s">
        <v>18</v>
      </c>
      <c r="M39" s="92"/>
      <c r="N39" s="93"/>
      <c r="P39" t="s">
        <v>23</v>
      </c>
      <c r="V39" s="83">
        <f>+M39*G39</f>
        <v>0</v>
      </c>
      <c r="W39" s="84"/>
      <c r="X39" s="84"/>
      <c r="Y39" s="84"/>
      <c r="Z39" s="85"/>
    </row>
    <row r="41" spans="2:38" s="7" customFormat="1" ht="17.25">
      <c r="B41" s="7" t="s">
        <v>26</v>
      </c>
      <c r="L41" s="62"/>
      <c r="AG41" s="83">
        <f>SUM(V30:Z39)</f>
        <v>0</v>
      </c>
      <c r="AH41" s="84"/>
      <c r="AI41" s="84"/>
      <c r="AJ41" s="84"/>
      <c r="AK41" s="84"/>
      <c r="AL41" s="85"/>
    </row>
    <row r="44" ht="17.25">
      <c r="D44" s="6" t="s">
        <v>165</v>
      </c>
    </row>
    <row r="45" spans="2:39" ht="15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</row>
    <row r="46" spans="2:39" ht="18">
      <c r="B46" t="s">
        <v>27</v>
      </c>
      <c r="F46" s="87">
        <f>IF((AG46&lt;1),"",(IF(V22&gt;0,AG46/(V22*19),0)))</f>
      </c>
      <c r="G46" s="88"/>
      <c r="H46" s="89"/>
      <c r="J46" t="s">
        <v>186</v>
      </c>
      <c r="AG46" s="86">
        <v>0</v>
      </c>
      <c r="AH46" s="86"/>
      <c r="AI46" s="86"/>
      <c r="AJ46" s="86"/>
      <c r="AK46" s="86"/>
      <c r="AL46" s="86"/>
      <c r="AM46" s="7"/>
    </row>
    <row r="48" s="4" customFormat="1" ht="9.75">
      <c r="B48" s="4" t="s">
        <v>28</v>
      </c>
    </row>
    <row r="50" spans="2:39" ht="15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</row>
    <row r="51" spans="2:39" ht="15"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</row>
    <row r="52" spans="2:39" ht="15"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</row>
    <row r="53" spans="2:35" ht="15"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</row>
    <row r="54" spans="2:35" ht="15"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9"/>
      <c r="AF54" s="10"/>
      <c r="AG54" s="10"/>
      <c r="AH54" s="10"/>
      <c r="AI54" s="10"/>
    </row>
    <row r="55" spans="2:35" ht="15"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</row>
    <row r="56" spans="2:37" ht="15">
      <c r="B56" s="11"/>
      <c r="C56" s="11"/>
      <c r="D56" s="11"/>
      <c r="E56" s="11"/>
      <c r="F56" s="11"/>
      <c r="G56" s="11"/>
      <c r="H56" s="11"/>
      <c r="I56" s="11"/>
      <c r="K56" s="10" t="s">
        <v>29</v>
      </c>
      <c r="M56" s="11"/>
      <c r="N56" s="11"/>
      <c r="O56" s="11"/>
      <c r="P56" s="11"/>
      <c r="Q56" s="11"/>
      <c r="R56" s="11"/>
      <c r="S56" s="10"/>
      <c r="T56" s="10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</row>
    <row r="57" spans="2:37" ht="22.5" customHeight="1">
      <c r="B57" s="10"/>
      <c r="C57" s="12" t="s">
        <v>30</v>
      </c>
      <c r="D57" s="13"/>
      <c r="E57" s="13"/>
      <c r="F57" s="12"/>
      <c r="G57" s="13"/>
      <c r="H57" s="13"/>
      <c r="I57" s="13"/>
      <c r="J57" s="13"/>
      <c r="K57" s="10"/>
      <c r="L57" s="12" t="s">
        <v>31</v>
      </c>
      <c r="M57" s="13"/>
      <c r="N57" s="13"/>
      <c r="O57" s="12"/>
      <c r="P57" s="13"/>
      <c r="Q57" s="13"/>
      <c r="R57" s="13"/>
      <c r="S57" s="13"/>
      <c r="T57" s="10"/>
      <c r="W57" s="10"/>
      <c r="X57" s="10"/>
      <c r="Y57" s="90" t="s">
        <v>32</v>
      </c>
      <c r="Z57" s="90"/>
      <c r="AA57" s="90"/>
      <c r="AB57" s="90"/>
      <c r="AC57" s="90"/>
      <c r="AD57" s="90"/>
      <c r="AE57" s="90"/>
      <c r="AF57" s="90"/>
      <c r="AG57" s="90"/>
      <c r="AH57" s="90"/>
      <c r="AI57" s="90"/>
      <c r="AJ57" s="14"/>
      <c r="AK57" s="15"/>
    </row>
  </sheetData>
  <sheetProtection/>
  <mergeCells count="26">
    <mergeCell ref="B8:AM8"/>
    <mergeCell ref="AG22:AL22"/>
    <mergeCell ref="V22:Z22"/>
    <mergeCell ref="M12:N12"/>
    <mergeCell ref="M14:N14"/>
    <mergeCell ref="M16:N16"/>
    <mergeCell ref="M18:N18"/>
    <mergeCell ref="Y12:Z12"/>
    <mergeCell ref="Y14:Z14"/>
    <mergeCell ref="Y16:Z16"/>
    <mergeCell ref="G30:I30"/>
    <mergeCell ref="M30:N30"/>
    <mergeCell ref="V30:Z30"/>
    <mergeCell ref="G33:I33"/>
    <mergeCell ref="M33:N33"/>
    <mergeCell ref="V33:Z33"/>
    <mergeCell ref="AG41:AL41"/>
    <mergeCell ref="AG46:AL46"/>
    <mergeCell ref="F46:H46"/>
    <mergeCell ref="Y57:AI57"/>
    <mergeCell ref="G36:I36"/>
    <mergeCell ref="M36:N36"/>
    <mergeCell ref="V36:Z36"/>
    <mergeCell ref="G39:I39"/>
    <mergeCell ref="M39:N39"/>
    <mergeCell ref="V39:Z39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78" r:id="rId1"/>
  <headerFooter>
    <oddFooter>&amp;L&amp;8Amt der Steiermärkischen Landesregierung
&amp;"Times New Roman,Fett"Fachabteilung Energie und Wohnbau&amp;C&amp;8Quelle: www.wohnbau.steiermark.at&amp;R&amp;8&amp;F, WBF4
Stand:Jänner2015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57"/>
  <sheetViews>
    <sheetView zoomScalePageLayoutView="0" workbookViewId="0" topLeftCell="A1">
      <selection activeCell="B1" sqref="B1"/>
    </sheetView>
  </sheetViews>
  <sheetFormatPr defaultColWidth="2.625" defaultRowHeight="15.75"/>
  <sheetData>
    <row r="1" spans="1:42" ht="15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</row>
    <row r="2" spans="1:42" ht="17.25">
      <c r="A2" s="16"/>
      <c r="B2" s="1" t="s">
        <v>0</v>
      </c>
      <c r="C2" s="16"/>
      <c r="D2" s="16"/>
      <c r="E2" s="16"/>
      <c r="F2" s="16"/>
      <c r="G2" s="16"/>
      <c r="H2" s="16"/>
      <c r="I2" s="16"/>
      <c r="J2" s="54" t="str">
        <f>+WBF4!J2</f>
        <v>…………………………………………..</v>
      </c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16"/>
      <c r="Z2" s="16"/>
      <c r="AA2" s="16"/>
      <c r="AB2" s="55" t="str">
        <f>+WBF4!AB2</f>
        <v> </v>
      </c>
      <c r="AC2" s="16"/>
      <c r="AD2" s="16" t="s">
        <v>2</v>
      </c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</row>
    <row r="3" spans="1:42" ht="8.25" customHeight="1">
      <c r="A3" s="16"/>
      <c r="B3" s="37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</row>
    <row r="4" spans="1:42" ht="17.25">
      <c r="A4" s="16"/>
      <c r="B4" s="1" t="s">
        <v>3</v>
      </c>
      <c r="C4" s="16"/>
      <c r="D4" s="16"/>
      <c r="E4" s="16"/>
      <c r="F4" s="16"/>
      <c r="G4" s="16"/>
      <c r="H4" s="16"/>
      <c r="I4" s="16"/>
      <c r="J4" s="54" t="str">
        <f>+WBF4!J4</f>
        <v>…………………………………………..</v>
      </c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16"/>
      <c r="Z4" s="16"/>
      <c r="AA4" s="16"/>
      <c r="AB4" s="55" t="str">
        <f>+WBF4!AB4</f>
        <v> </v>
      </c>
      <c r="AC4" s="16"/>
      <c r="AD4" s="16" t="s">
        <v>169</v>
      </c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</row>
    <row r="5" spans="1:42" ht="8.25" customHeight="1">
      <c r="A5" s="16"/>
      <c r="B5" s="1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</row>
    <row r="6" spans="1:42" ht="17.25">
      <c r="A6" s="16"/>
      <c r="B6" s="1" t="s">
        <v>4</v>
      </c>
      <c r="C6" s="16"/>
      <c r="D6" s="16"/>
      <c r="E6" s="16"/>
      <c r="F6" s="16"/>
      <c r="G6" s="16"/>
      <c r="H6" s="16"/>
      <c r="I6" s="16"/>
      <c r="J6" s="54" t="str">
        <f>+WBF4!J6</f>
        <v>…………………………………………..</v>
      </c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16"/>
      <c r="Z6" s="16"/>
      <c r="AA6" s="16"/>
      <c r="AB6" s="55" t="str">
        <f>+WBF4!AB6</f>
        <v> </v>
      </c>
      <c r="AC6" s="16"/>
      <c r="AD6" s="16" t="s">
        <v>5</v>
      </c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</row>
    <row r="7" spans="1:42" ht="15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</row>
    <row r="8" spans="2:39" ht="34.5">
      <c r="B8" s="94" t="s">
        <v>33</v>
      </c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94"/>
      <c r="AK8" s="94"/>
      <c r="AL8" s="94"/>
      <c r="AM8" s="94"/>
    </row>
    <row r="10" ht="7.5" customHeight="1"/>
    <row r="11" ht="18" thickBot="1">
      <c r="D11" s="6" t="s">
        <v>38</v>
      </c>
    </row>
    <row r="12" spans="2:39" ht="18" customHeight="1">
      <c r="B12" s="17" t="s">
        <v>34</v>
      </c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9"/>
      <c r="AD12" s="96">
        <f>+WBF4!V22</f>
        <v>0</v>
      </c>
      <c r="AE12" s="97"/>
      <c r="AF12" s="97"/>
      <c r="AG12" s="97"/>
      <c r="AH12" s="33" t="s">
        <v>35</v>
      </c>
      <c r="AI12" s="18"/>
      <c r="AJ12" s="103">
        <f>IF(AD15&lt;1,0,AD12*100/AD15)</f>
        <v>0</v>
      </c>
      <c r="AK12" s="103"/>
      <c r="AL12" s="103"/>
      <c r="AM12" s="20" t="s">
        <v>36</v>
      </c>
    </row>
    <row r="13" spans="2:39" ht="18" customHeight="1">
      <c r="B13" s="24" t="s">
        <v>167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98">
        <v>0</v>
      </c>
      <c r="AE13" s="99"/>
      <c r="AF13" s="99"/>
      <c r="AG13" s="99"/>
      <c r="AH13" s="34" t="s">
        <v>35</v>
      </c>
      <c r="AI13" s="3"/>
      <c r="AJ13" s="102">
        <f>IF(AD15&lt;1,0,AD13*100/AD15)</f>
        <v>0</v>
      </c>
      <c r="AK13" s="102"/>
      <c r="AL13" s="102"/>
      <c r="AM13" s="27" t="s">
        <v>36</v>
      </c>
    </row>
    <row r="14" spans="2:39" ht="18" customHeight="1">
      <c r="B14" s="24" t="s">
        <v>166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98">
        <v>0</v>
      </c>
      <c r="AE14" s="99"/>
      <c r="AF14" s="99"/>
      <c r="AG14" s="99"/>
      <c r="AH14" s="34" t="s">
        <v>35</v>
      </c>
      <c r="AI14" s="3"/>
      <c r="AJ14" s="102">
        <f>IF(AD15&lt;1,0,+AD14*100/AD15)</f>
        <v>0</v>
      </c>
      <c r="AK14" s="102"/>
      <c r="AL14" s="102"/>
      <c r="AM14" s="27" t="s">
        <v>36</v>
      </c>
    </row>
    <row r="15" spans="2:39" ht="18" customHeight="1" thickBot="1">
      <c r="B15" s="30" t="s">
        <v>37</v>
      </c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100">
        <f>SUM(AD12:AG14)</f>
        <v>0</v>
      </c>
      <c r="AE15" s="101"/>
      <c r="AF15" s="101"/>
      <c r="AG15" s="101"/>
      <c r="AH15" s="29" t="s">
        <v>35</v>
      </c>
      <c r="AI15" s="31"/>
      <c r="AJ15" s="104">
        <v>100</v>
      </c>
      <c r="AK15" s="104"/>
      <c r="AL15" s="104"/>
      <c r="AM15" s="32" t="s">
        <v>36</v>
      </c>
    </row>
    <row r="17" ht="7.5" customHeight="1"/>
    <row r="18" ht="17.25">
      <c r="D18" s="6" t="s">
        <v>39</v>
      </c>
    </row>
    <row r="19" spans="2:39" ht="15">
      <c r="B19" s="105" t="s">
        <v>40</v>
      </c>
      <c r="C19" s="106"/>
      <c r="D19" s="111" t="s">
        <v>42</v>
      </c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3"/>
      <c r="P19" s="105" t="s">
        <v>43</v>
      </c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06"/>
      <c r="AD19" s="105" t="s">
        <v>44</v>
      </c>
      <c r="AE19" s="120"/>
      <c r="AF19" s="120"/>
      <c r="AG19" s="120"/>
      <c r="AH19" s="120"/>
      <c r="AI19" s="120"/>
      <c r="AJ19" s="120"/>
      <c r="AK19" s="120"/>
      <c r="AL19" s="120"/>
      <c r="AM19" s="106"/>
    </row>
    <row r="20" spans="2:39" ht="15">
      <c r="B20" s="107"/>
      <c r="C20" s="108"/>
      <c r="D20" s="114"/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116"/>
      <c r="P20" s="107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B20" s="121"/>
      <c r="AC20" s="108"/>
      <c r="AD20" s="107"/>
      <c r="AE20" s="121"/>
      <c r="AF20" s="121"/>
      <c r="AG20" s="121"/>
      <c r="AH20" s="121"/>
      <c r="AI20" s="121"/>
      <c r="AJ20" s="121"/>
      <c r="AK20" s="121"/>
      <c r="AL20" s="121"/>
      <c r="AM20" s="108"/>
    </row>
    <row r="21" spans="2:39" ht="15">
      <c r="B21" s="109"/>
      <c r="C21" s="110"/>
      <c r="D21" s="117"/>
      <c r="E21" s="118"/>
      <c r="F21" s="118"/>
      <c r="G21" s="118"/>
      <c r="H21" s="118"/>
      <c r="I21" s="118"/>
      <c r="J21" s="118"/>
      <c r="K21" s="118"/>
      <c r="L21" s="118"/>
      <c r="M21" s="118"/>
      <c r="N21" s="118"/>
      <c r="O21" s="119"/>
      <c r="P21" s="56"/>
      <c r="S21" s="55"/>
      <c r="T21" s="57"/>
      <c r="U21" s="57" t="s">
        <v>170</v>
      </c>
      <c r="V21" s="57"/>
      <c r="W21" s="57"/>
      <c r="X21" s="57"/>
      <c r="Z21" s="57"/>
      <c r="AA21" s="57"/>
      <c r="AB21" s="57"/>
      <c r="AC21" s="58"/>
      <c r="AD21" s="109"/>
      <c r="AE21" s="122"/>
      <c r="AF21" s="122"/>
      <c r="AG21" s="122"/>
      <c r="AH21" s="122"/>
      <c r="AI21" s="122"/>
      <c r="AJ21" s="122"/>
      <c r="AK21" s="122"/>
      <c r="AL21" s="122"/>
      <c r="AM21" s="110"/>
    </row>
    <row r="22" spans="2:39" ht="15">
      <c r="B22" s="25"/>
      <c r="C22" s="3"/>
      <c r="D22" s="123" t="s">
        <v>45</v>
      </c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3"/>
      <c r="P22" s="105"/>
      <c r="Q22" s="120"/>
      <c r="R22" s="120"/>
      <c r="S22" s="120"/>
      <c r="T22" s="120"/>
      <c r="U22" s="120"/>
      <c r="V22" s="120"/>
      <c r="W22" s="120"/>
      <c r="X22" s="120"/>
      <c r="Y22" s="120"/>
      <c r="Z22" s="120"/>
      <c r="AA22" s="120"/>
      <c r="AB22" s="120"/>
      <c r="AC22" s="106"/>
      <c r="AD22" s="124">
        <v>0</v>
      </c>
      <c r="AE22" s="125"/>
      <c r="AF22" s="125"/>
      <c r="AG22" s="125"/>
      <c r="AH22" s="125"/>
      <c r="AI22" s="125"/>
      <c r="AJ22" s="125"/>
      <c r="AK22" s="125"/>
      <c r="AL22" s="125"/>
      <c r="AM22" s="126"/>
    </row>
    <row r="23" spans="2:39" ht="6" customHeight="1">
      <c r="B23" s="28"/>
      <c r="C23" s="21"/>
      <c r="D23" s="117"/>
      <c r="E23" s="118"/>
      <c r="F23" s="118"/>
      <c r="G23" s="118"/>
      <c r="H23" s="118"/>
      <c r="I23" s="118"/>
      <c r="J23" s="118"/>
      <c r="K23" s="118"/>
      <c r="L23" s="118"/>
      <c r="M23" s="118"/>
      <c r="N23" s="118"/>
      <c r="O23" s="119"/>
      <c r="P23" s="109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122"/>
      <c r="AB23" s="122"/>
      <c r="AC23" s="110"/>
      <c r="AD23" s="127"/>
      <c r="AE23" s="128"/>
      <c r="AF23" s="128"/>
      <c r="AG23" s="128"/>
      <c r="AH23" s="128"/>
      <c r="AI23" s="128"/>
      <c r="AJ23" s="128"/>
      <c r="AK23" s="128"/>
      <c r="AL23" s="128"/>
      <c r="AM23" s="129"/>
    </row>
    <row r="24" spans="2:39" ht="15">
      <c r="B24" s="130" t="s">
        <v>46</v>
      </c>
      <c r="C24" s="131"/>
      <c r="D24" s="25" t="s">
        <v>103</v>
      </c>
      <c r="E24" s="3"/>
      <c r="F24" s="3"/>
      <c r="G24" s="3"/>
      <c r="H24" s="3"/>
      <c r="I24" s="3"/>
      <c r="J24" s="3"/>
      <c r="K24" s="3"/>
      <c r="L24" s="3"/>
      <c r="M24" s="3"/>
      <c r="N24" s="3"/>
      <c r="O24" s="35"/>
      <c r="AD24" s="136">
        <v>0</v>
      </c>
      <c r="AE24" s="137"/>
      <c r="AF24" s="137"/>
      <c r="AG24" s="137"/>
      <c r="AH24" s="137"/>
      <c r="AI24" s="137"/>
      <c r="AJ24" s="137"/>
      <c r="AK24" s="137"/>
      <c r="AL24" s="137"/>
      <c r="AM24" s="138"/>
    </row>
    <row r="25" spans="2:39" ht="15">
      <c r="B25" s="132" t="s">
        <v>47</v>
      </c>
      <c r="C25" s="133"/>
      <c r="D25" s="23" t="s">
        <v>104</v>
      </c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26"/>
      <c r="AD25" s="139">
        <v>0</v>
      </c>
      <c r="AE25" s="140"/>
      <c r="AF25" s="140"/>
      <c r="AG25" s="140"/>
      <c r="AH25" s="140"/>
      <c r="AI25" s="140"/>
      <c r="AJ25" s="140"/>
      <c r="AK25" s="140"/>
      <c r="AL25" s="140"/>
      <c r="AM25" s="141"/>
    </row>
    <row r="26" spans="2:39" ht="15">
      <c r="B26" s="132" t="s">
        <v>48</v>
      </c>
      <c r="C26" s="133"/>
      <c r="D26" s="23" t="s">
        <v>77</v>
      </c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26"/>
      <c r="AD26" s="139">
        <v>0</v>
      </c>
      <c r="AE26" s="140"/>
      <c r="AF26" s="140"/>
      <c r="AG26" s="140"/>
      <c r="AH26" s="140"/>
      <c r="AI26" s="140"/>
      <c r="AJ26" s="140"/>
      <c r="AK26" s="140"/>
      <c r="AL26" s="140"/>
      <c r="AM26" s="141"/>
    </row>
    <row r="27" spans="2:39" ht="15">
      <c r="B27" s="132" t="s">
        <v>49</v>
      </c>
      <c r="C27" s="133"/>
      <c r="D27" s="23" t="s">
        <v>78</v>
      </c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26"/>
      <c r="AD27" s="139">
        <v>0</v>
      </c>
      <c r="AE27" s="140"/>
      <c r="AF27" s="140"/>
      <c r="AG27" s="140"/>
      <c r="AH27" s="140"/>
      <c r="AI27" s="140"/>
      <c r="AJ27" s="140"/>
      <c r="AK27" s="140"/>
      <c r="AL27" s="140"/>
      <c r="AM27" s="141"/>
    </row>
    <row r="28" spans="2:39" ht="15">
      <c r="B28" s="132" t="s">
        <v>50</v>
      </c>
      <c r="C28" s="133"/>
      <c r="D28" s="23" t="s">
        <v>79</v>
      </c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26"/>
      <c r="AD28" s="139">
        <v>0</v>
      </c>
      <c r="AE28" s="140"/>
      <c r="AF28" s="140"/>
      <c r="AG28" s="140"/>
      <c r="AH28" s="140"/>
      <c r="AI28" s="140"/>
      <c r="AJ28" s="140"/>
      <c r="AK28" s="140"/>
      <c r="AL28" s="140"/>
      <c r="AM28" s="141"/>
    </row>
    <row r="29" spans="2:39" ht="15">
      <c r="B29" s="132" t="s">
        <v>51</v>
      </c>
      <c r="C29" s="133"/>
      <c r="D29" s="23" t="s">
        <v>80</v>
      </c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26"/>
      <c r="AD29" s="139">
        <v>0</v>
      </c>
      <c r="AE29" s="140"/>
      <c r="AF29" s="140"/>
      <c r="AG29" s="140"/>
      <c r="AH29" s="140"/>
      <c r="AI29" s="140"/>
      <c r="AJ29" s="140"/>
      <c r="AK29" s="140"/>
      <c r="AL29" s="140"/>
      <c r="AM29" s="141"/>
    </row>
    <row r="30" spans="2:39" ht="15">
      <c r="B30" s="132" t="s">
        <v>52</v>
      </c>
      <c r="C30" s="133"/>
      <c r="D30" s="23" t="s">
        <v>81</v>
      </c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26"/>
      <c r="AD30" s="139">
        <v>0</v>
      </c>
      <c r="AE30" s="140"/>
      <c r="AF30" s="140"/>
      <c r="AG30" s="140"/>
      <c r="AH30" s="140"/>
      <c r="AI30" s="140"/>
      <c r="AJ30" s="140"/>
      <c r="AK30" s="140"/>
      <c r="AL30" s="140"/>
      <c r="AM30" s="141"/>
    </row>
    <row r="31" spans="2:39" ht="15">
      <c r="B31" s="132" t="s">
        <v>53</v>
      </c>
      <c r="C31" s="133"/>
      <c r="D31" s="23" t="s">
        <v>82</v>
      </c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26"/>
      <c r="AD31" s="139">
        <v>0</v>
      </c>
      <c r="AE31" s="140"/>
      <c r="AF31" s="140"/>
      <c r="AG31" s="140"/>
      <c r="AH31" s="140"/>
      <c r="AI31" s="140"/>
      <c r="AJ31" s="140"/>
      <c r="AK31" s="140"/>
      <c r="AL31" s="140"/>
      <c r="AM31" s="141"/>
    </row>
    <row r="32" spans="2:39" ht="15">
      <c r="B32" s="132" t="s">
        <v>54</v>
      </c>
      <c r="C32" s="133"/>
      <c r="D32" s="23" t="s">
        <v>41</v>
      </c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26"/>
      <c r="AD32" s="139">
        <v>0</v>
      </c>
      <c r="AE32" s="140"/>
      <c r="AF32" s="140"/>
      <c r="AG32" s="140"/>
      <c r="AH32" s="140"/>
      <c r="AI32" s="140"/>
      <c r="AJ32" s="140"/>
      <c r="AK32" s="140"/>
      <c r="AL32" s="140"/>
      <c r="AM32" s="141"/>
    </row>
    <row r="33" spans="2:39" ht="15">
      <c r="B33" s="132" t="s">
        <v>55</v>
      </c>
      <c r="C33" s="133"/>
      <c r="D33" s="23" t="s">
        <v>83</v>
      </c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26"/>
      <c r="AD33" s="139">
        <v>0</v>
      </c>
      <c r="AE33" s="140"/>
      <c r="AF33" s="140"/>
      <c r="AG33" s="140"/>
      <c r="AH33" s="140"/>
      <c r="AI33" s="140"/>
      <c r="AJ33" s="140"/>
      <c r="AK33" s="140"/>
      <c r="AL33" s="140"/>
      <c r="AM33" s="141"/>
    </row>
    <row r="34" spans="2:39" ht="15">
      <c r="B34" s="132" t="s">
        <v>56</v>
      </c>
      <c r="C34" s="133"/>
      <c r="D34" s="23" t="s">
        <v>84</v>
      </c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26"/>
      <c r="AD34" s="139">
        <v>0</v>
      </c>
      <c r="AE34" s="140"/>
      <c r="AF34" s="140"/>
      <c r="AG34" s="140"/>
      <c r="AH34" s="140"/>
      <c r="AI34" s="140"/>
      <c r="AJ34" s="140"/>
      <c r="AK34" s="140"/>
      <c r="AL34" s="140"/>
      <c r="AM34" s="141"/>
    </row>
    <row r="35" spans="2:39" ht="15">
      <c r="B35" s="132" t="s">
        <v>57</v>
      </c>
      <c r="C35" s="133"/>
      <c r="D35" s="23" t="s">
        <v>85</v>
      </c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26"/>
      <c r="AD35" s="139">
        <v>0</v>
      </c>
      <c r="AE35" s="140"/>
      <c r="AF35" s="140"/>
      <c r="AG35" s="140"/>
      <c r="AH35" s="140"/>
      <c r="AI35" s="140"/>
      <c r="AJ35" s="140"/>
      <c r="AK35" s="140"/>
      <c r="AL35" s="140"/>
      <c r="AM35" s="141"/>
    </row>
    <row r="36" spans="2:39" ht="15">
      <c r="B36" s="132" t="s">
        <v>58</v>
      </c>
      <c r="C36" s="133"/>
      <c r="D36" s="23" t="s">
        <v>86</v>
      </c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26"/>
      <c r="AD36" s="139">
        <v>0</v>
      </c>
      <c r="AE36" s="140"/>
      <c r="AF36" s="140"/>
      <c r="AG36" s="140"/>
      <c r="AH36" s="140"/>
      <c r="AI36" s="140"/>
      <c r="AJ36" s="140"/>
      <c r="AK36" s="140"/>
      <c r="AL36" s="140"/>
      <c r="AM36" s="141"/>
    </row>
    <row r="37" spans="2:39" ht="15">
      <c r="B37" s="132" t="s">
        <v>59</v>
      </c>
      <c r="C37" s="133"/>
      <c r="D37" s="23" t="s">
        <v>87</v>
      </c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26"/>
      <c r="AD37" s="139">
        <v>0</v>
      </c>
      <c r="AE37" s="140"/>
      <c r="AF37" s="140"/>
      <c r="AG37" s="140"/>
      <c r="AH37" s="140"/>
      <c r="AI37" s="140"/>
      <c r="AJ37" s="140"/>
      <c r="AK37" s="140"/>
      <c r="AL37" s="140"/>
      <c r="AM37" s="141"/>
    </row>
    <row r="38" spans="2:39" ht="15">
      <c r="B38" s="132" t="s">
        <v>60</v>
      </c>
      <c r="C38" s="133"/>
      <c r="D38" s="23" t="s">
        <v>88</v>
      </c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26"/>
      <c r="AD38" s="139">
        <v>0</v>
      </c>
      <c r="AE38" s="140"/>
      <c r="AF38" s="140"/>
      <c r="AG38" s="140"/>
      <c r="AH38" s="140"/>
      <c r="AI38" s="140"/>
      <c r="AJ38" s="140"/>
      <c r="AK38" s="140"/>
      <c r="AL38" s="140"/>
      <c r="AM38" s="141"/>
    </row>
    <row r="39" spans="2:39" ht="15">
      <c r="B39" s="132" t="s">
        <v>61</v>
      </c>
      <c r="C39" s="133"/>
      <c r="D39" s="23" t="s">
        <v>89</v>
      </c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26"/>
      <c r="AD39" s="139">
        <v>0</v>
      </c>
      <c r="AE39" s="140"/>
      <c r="AF39" s="140"/>
      <c r="AG39" s="140"/>
      <c r="AH39" s="140"/>
      <c r="AI39" s="140"/>
      <c r="AJ39" s="140"/>
      <c r="AK39" s="140"/>
      <c r="AL39" s="140"/>
      <c r="AM39" s="141"/>
    </row>
    <row r="40" spans="2:39" ht="15">
      <c r="B40" s="132" t="s">
        <v>62</v>
      </c>
      <c r="C40" s="133"/>
      <c r="D40" s="23" t="s">
        <v>108</v>
      </c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26"/>
      <c r="AD40" s="139">
        <v>0</v>
      </c>
      <c r="AE40" s="140"/>
      <c r="AF40" s="140"/>
      <c r="AG40" s="140"/>
      <c r="AH40" s="140"/>
      <c r="AI40" s="140"/>
      <c r="AJ40" s="140"/>
      <c r="AK40" s="140"/>
      <c r="AL40" s="140"/>
      <c r="AM40" s="141"/>
    </row>
    <row r="41" spans="2:39" ht="15">
      <c r="B41" s="132" t="s">
        <v>63</v>
      </c>
      <c r="C41" s="133"/>
      <c r="D41" s="23" t="s">
        <v>90</v>
      </c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26"/>
      <c r="AD41" s="139">
        <v>0</v>
      </c>
      <c r="AE41" s="140"/>
      <c r="AF41" s="140"/>
      <c r="AG41" s="140"/>
      <c r="AH41" s="140"/>
      <c r="AI41" s="140"/>
      <c r="AJ41" s="140"/>
      <c r="AK41" s="140"/>
      <c r="AL41" s="140"/>
      <c r="AM41" s="141"/>
    </row>
    <row r="42" spans="2:39" ht="15">
      <c r="B42" s="132" t="s">
        <v>64</v>
      </c>
      <c r="C42" s="133"/>
      <c r="D42" s="23" t="s">
        <v>91</v>
      </c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26"/>
      <c r="AD42" s="139">
        <v>0</v>
      </c>
      <c r="AE42" s="140"/>
      <c r="AF42" s="140"/>
      <c r="AG42" s="140"/>
      <c r="AH42" s="140"/>
      <c r="AI42" s="140"/>
      <c r="AJ42" s="140"/>
      <c r="AK42" s="140"/>
      <c r="AL42" s="140"/>
      <c r="AM42" s="141"/>
    </row>
    <row r="43" spans="2:39" ht="15">
      <c r="B43" s="132" t="s">
        <v>65</v>
      </c>
      <c r="C43" s="133"/>
      <c r="D43" s="23" t="s">
        <v>92</v>
      </c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26"/>
      <c r="AD43" s="139">
        <v>0</v>
      </c>
      <c r="AE43" s="140"/>
      <c r="AF43" s="140"/>
      <c r="AG43" s="140"/>
      <c r="AH43" s="140"/>
      <c r="AI43" s="140"/>
      <c r="AJ43" s="140"/>
      <c r="AK43" s="140"/>
      <c r="AL43" s="140"/>
      <c r="AM43" s="141"/>
    </row>
    <row r="44" spans="2:39" ht="15">
      <c r="B44" s="132" t="s">
        <v>66</v>
      </c>
      <c r="C44" s="133"/>
      <c r="D44" s="23" t="s">
        <v>93</v>
      </c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26"/>
      <c r="AD44" s="139">
        <v>0</v>
      </c>
      <c r="AE44" s="140"/>
      <c r="AF44" s="140"/>
      <c r="AG44" s="140"/>
      <c r="AH44" s="140"/>
      <c r="AI44" s="140"/>
      <c r="AJ44" s="140"/>
      <c r="AK44" s="140"/>
      <c r="AL44" s="140"/>
      <c r="AM44" s="141"/>
    </row>
    <row r="45" spans="2:39" ht="15">
      <c r="B45" s="132" t="s">
        <v>67</v>
      </c>
      <c r="C45" s="133"/>
      <c r="D45" s="23" t="s">
        <v>94</v>
      </c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26"/>
      <c r="AD45" s="139">
        <v>0</v>
      </c>
      <c r="AE45" s="140"/>
      <c r="AF45" s="140"/>
      <c r="AG45" s="140"/>
      <c r="AH45" s="140"/>
      <c r="AI45" s="140"/>
      <c r="AJ45" s="140"/>
      <c r="AK45" s="140"/>
      <c r="AL45" s="140"/>
      <c r="AM45" s="141"/>
    </row>
    <row r="46" spans="2:39" ht="15">
      <c r="B46" s="132" t="s">
        <v>68</v>
      </c>
      <c r="C46" s="133"/>
      <c r="D46" s="23" t="s">
        <v>95</v>
      </c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26"/>
      <c r="AD46" s="139">
        <v>0</v>
      </c>
      <c r="AE46" s="140"/>
      <c r="AF46" s="140"/>
      <c r="AG46" s="140"/>
      <c r="AH46" s="140"/>
      <c r="AI46" s="140"/>
      <c r="AJ46" s="140"/>
      <c r="AK46" s="140"/>
      <c r="AL46" s="140"/>
      <c r="AM46" s="141"/>
    </row>
    <row r="47" spans="2:39" ht="15">
      <c r="B47" s="132" t="s">
        <v>69</v>
      </c>
      <c r="C47" s="133"/>
      <c r="D47" s="23" t="s">
        <v>96</v>
      </c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26"/>
      <c r="AD47" s="139">
        <v>0</v>
      </c>
      <c r="AE47" s="140"/>
      <c r="AF47" s="140"/>
      <c r="AG47" s="140"/>
      <c r="AH47" s="140"/>
      <c r="AI47" s="140"/>
      <c r="AJ47" s="140"/>
      <c r="AK47" s="140"/>
      <c r="AL47" s="140"/>
      <c r="AM47" s="141"/>
    </row>
    <row r="48" spans="2:39" ht="15">
      <c r="B48" s="132" t="s">
        <v>70</v>
      </c>
      <c r="C48" s="133"/>
      <c r="D48" s="23" t="s">
        <v>107</v>
      </c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26"/>
      <c r="AD48" s="139">
        <v>0</v>
      </c>
      <c r="AE48" s="140"/>
      <c r="AF48" s="140"/>
      <c r="AG48" s="140"/>
      <c r="AH48" s="140"/>
      <c r="AI48" s="140"/>
      <c r="AJ48" s="140"/>
      <c r="AK48" s="140"/>
      <c r="AL48" s="140"/>
      <c r="AM48" s="141"/>
    </row>
    <row r="49" spans="2:39" ht="15">
      <c r="B49" s="132" t="s">
        <v>71</v>
      </c>
      <c r="C49" s="133"/>
      <c r="D49" s="23" t="s">
        <v>97</v>
      </c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26"/>
      <c r="AD49" s="139">
        <v>0</v>
      </c>
      <c r="AE49" s="140"/>
      <c r="AF49" s="140"/>
      <c r="AG49" s="140"/>
      <c r="AH49" s="140"/>
      <c r="AI49" s="140"/>
      <c r="AJ49" s="140"/>
      <c r="AK49" s="140"/>
      <c r="AL49" s="140"/>
      <c r="AM49" s="141"/>
    </row>
    <row r="50" spans="2:39" ht="15">
      <c r="B50" s="132" t="s">
        <v>72</v>
      </c>
      <c r="C50" s="133"/>
      <c r="D50" s="23" t="s">
        <v>98</v>
      </c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26"/>
      <c r="AD50" s="139">
        <v>0</v>
      </c>
      <c r="AE50" s="140"/>
      <c r="AF50" s="140"/>
      <c r="AG50" s="140"/>
      <c r="AH50" s="140"/>
      <c r="AI50" s="140"/>
      <c r="AJ50" s="140"/>
      <c r="AK50" s="140"/>
      <c r="AL50" s="140"/>
      <c r="AM50" s="141"/>
    </row>
    <row r="51" spans="2:39" ht="15">
      <c r="B51" s="132" t="s">
        <v>73</v>
      </c>
      <c r="C51" s="133"/>
      <c r="D51" s="23" t="s">
        <v>99</v>
      </c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26"/>
      <c r="AD51" s="139">
        <v>0</v>
      </c>
      <c r="AE51" s="140"/>
      <c r="AF51" s="140"/>
      <c r="AG51" s="140"/>
      <c r="AH51" s="140"/>
      <c r="AI51" s="140"/>
      <c r="AJ51" s="140"/>
      <c r="AK51" s="140"/>
      <c r="AL51" s="140"/>
      <c r="AM51" s="141"/>
    </row>
    <row r="52" spans="2:39" ht="15">
      <c r="B52" s="132" t="s">
        <v>74</v>
      </c>
      <c r="C52" s="133"/>
      <c r="D52" s="23" t="s">
        <v>100</v>
      </c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26"/>
      <c r="AD52" s="139">
        <v>0</v>
      </c>
      <c r="AE52" s="140"/>
      <c r="AF52" s="140"/>
      <c r="AG52" s="140"/>
      <c r="AH52" s="140"/>
      <c r="AI52" s="140"/>
      <c r="AJ52" s="140"/>
      <c r="AK52" s="140"/>
      <c r="AL52" s="140"/>
      <c r="AM52" s="141"/>
    </row>
    <row r="53" spans="2:39" ht="15">
      <c r="B53" s="132" t="s">
        <v>75</v>
      </c>
      <c r="C53" s="133"/>
      <c r="D53" s="23" t="s">
        <v>101</v>
      </c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26"/>
      <c r="AD53" s="139">
        <v>0</v>
      </c>
      <c r="AE53" s="140"/>
      <c r="AF53" s="140"/>
      <c r="AG53" s="140"/>
      <c r="AH53" s="140"/>
      <c r="AI53" s="140"/>
      <c r="AJ53" s="140"/>
      <c r="AK53" s="140"/>
      <c r="AL53" s="140"/>
      <c r="AM53" s="141"/>
    </row>
    <row r="54" spans="2:39" ht="15">
      <c r="B54" s="132" t="s">
        <v>76</v>
      </c>
      <c r="C54" s="133"/>
      <c r="D54" s="23" t="s">
        <v>109</v>
      </c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26"/>
      <c r="AD54" s="139">
        <v>0</v>
      </c>
      <c r="AE54" s="140"/>
      <c r="AF54" s="140"/>
      <c r="AG54" s="140"/>
      <c r="AH54" s="140"/>
      <c r="AI54" s="140"/>
      <c r="AJ54" s="140"/>
      <c r="AK54" s="140"/>
      <c r="AL54" s="140"/>
      <c r="AM54" s="141"/>
    </row>
    <row r="55" spans="2:39" ht="15">
      <c r="B55" s="134" t="s">
        <v>105</v>
      </c>
      <c r="C55" s="135"/>
      <c r="D55" s="28" t="s">
        <v>102</v>
      </c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2"/>
      <c r="P55" s="28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2"/>
      <c r="AD55" s="142">
        <v>0</v>
      </c>
      <c r="AE55" s="143"/>
      <c r="AF55" s="143"/>
      <c r="AG55" s="143"/>
      <c r="AH55" s="143"/>
      <c r="AI55" s="143"/>
      <c r="AJ55" s="143"/>
      <c r="AK55" s="143"/>
      <c r="AL55" s="143"/>
      <c r="AM55" s="144"/>
    </row>
    <row r="56" ht="6" customHeight="1"/>
    <row r="57" spans="4:39" ht="15">
      <c r="D57" t="s">
        <v>106</v>
      </c>
      <c r="AD57" s="145">
        <f>SUM(AD22:AM55)</f>
        <v>0</v>
      </c>
      <c r="AE57" s="146"/>
      <c r="AF57" s="146"/>
      <c r="AG57" s="146"/>
      <c r="AH57" s="146"/>
      <c r="AI57" s="146"/>
      <c r="AJ57" s="146"/>
      <c r="AK57" s="146"/>
      <c r="AL57" s="146"/>
      <c r="AM57" s="147"/>
    </row>
  </sheetData>
  <sheetProtection/>
  <mergeCells count="81">
    <mergeCell ref="AD51:AM51"/>
    <mergeCell ref="AD52:AM52"/>
    <mergeCell ref="AD53:AM53"/>
    <mergeCell ref="AD54:AM54"/>
    <mergeCell ref="AD55:AM55"/>
    <mergeCell ref="AD57:AM57"/>
    <mergeCell ref="AD45:AM45"/>
    <mergeCell ref="AD46:AM46"/>
    <mergeCell ref="AD47:AM47"/>
    <mergeCell ref="AD48:AM48"/>
    <mergeCell ref="AD49:AM49"/>
    <mergeCell ref="AD50:AM50"/>
    <mergeCell ref="AD39:AM39"/>
    <mergeCell ref="AD40:AM40"/>
    <mergeCell ref="AD41:AM41"/>
    <mergeCell ref="AD42:AM42"/>
    <mergeCell ref="AD43:AM43"/>
    <mergeCell ref="AD44:AM44"/>
    <mergeCell ref="AD33:AM33"/>
    <mergeCell ref="AD34:AM34"/>
    <mergeCell ref="AD35:AM35"/>
    <mergeCell ref="AD36:AM36"/>
    <mergeCell ref="AD37:AM37"/>
    <mergeCell ref="AD38:AM38"/>
    <mergeCell ref="AD27:AM27"/>
    <mergeCell ref="AD28:AM28"/>
    <mergeCell ref="AD29:AM29"/>
    <mergeCell ref="AD30:AM30"/>
    <mergeCell ref="AD31:AM31"/>
    <mergeCell ref="AD32:AM32"/>
    <mergeCell ref="B54:C54"/>
    <mergeCell ref="B55:C55"/>
    <mergeCell ref="AD24:AM24"/>
    <mergeCell ref="AD25:AM25"/>
    <mergeCell ref="AD26:AM26"/>
    <mergeCell ref="B48:C48"/>
    <mergeCell ref="B49:C49"/>
    <mergeCell ref="B50:C50"/>
    <mergeCell ref="B51:C51"/>
    <mergeCell ref="B52:C52"/>
    <mergeCell ref="B53:C53"/>
    <mergeCell ref="B42:C42"/>
    <mergeCell ref="B43:C43"/>
    <mergeCell ref="B44:C44"/>
    <mergeCell ref="B45:C45"/>
    <mergeCell ref="B46:C46"/>
    <mergeCell ref="B47:C47"/>
    <mergeCell ref="B36:C36"/>
    <mergeCell ref="B37:C37"/>
    <mergeCell ref="B38:C38"/>
    <mergeCell ref="B39:C39"/>
    <mergeCell ref="B40:C40"/>
    <mergeCell ref="B41:C41"/>
    <mergeCell ref="B30:C30"/>
    <mergeCell ref="B31:C31"/>
    <mergeCell ref="B32:C32"/>
    <mergeCell ref="B33:C33"/>
    <mergeCell ref="B34:C34"/>
    <mergeCell ref="B35:C35"/>
    <mergeCell ref="B24:C24"/>
    <mergeCell ref="B25:C25"/>
    <mergeCell ref="B26:C26"/>
    <mergeCell ref="B27:C27"/>
    <mergeCell ref="B28:C28"/>
    <mergeCell ref="B29:C29"/>
    <mergeCell ref="B19:C21"/>
    <mergeCell ref="D19:O21"/>
    <mergeCell ref="AD19:AM21"/>
    <mergeCell ref="D22:O23"/>
    <mergeCell ref="P22:AC23"/>
    <mergeCell ref="AD22:AM23"/>
    <mergeCell ref="P19:AC20"/>
    <mergeCell ref="B8:AM8"/>
    <mergeCell ref="AD12:AG12"/>
    <mergeCell ref="AD13:AG13"/>
    <mergeCell ref="AD14:AG14"/>
    <mergeCell ref="AD15:AG15"/>
    <mergeCell ref="AJ13:AL13"/>
    <mergeCell ref="AJ14:AL14"/>
    <mergeCell ref="AJ12:AL12"/>
    <mergeCell ref="AJ15:AL15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81" r:id="rId1"/>
  <headerFooter>
    <oddFooter>&amp;L&amp;8Amt der Steiermärkischen Landesregierung&amp;12
&amp;"Times New Roman,Fett"&amp;8Fachabteilung Energie und Wohnbau&amp;C&amp;8Quelle: www.wohnbau.steiermark.at&amp;R&amp;8&amp;F, WBF5-Seite1
Stand:Jänner2015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M58"/>
  <sheetViews>
    <sheetView zoomScalePageLayoutView="0" workbookViewId="0" topLeftCell="A1">
      <selection activeCell="B1" sqref="B1"/>
    </sheetView>
  </sheetViews>
  <sheetFormatPr defaultColWidth="2.625" defaultRowHeight="15.75"/>
  <sheetData>
    <row r="2" spans="4:39" ht="15">
      <c r="D2" t="s">
        <v>106</v>
      </c>
      <c r="AD2" s="145">
        <f>+'WBF5 Seite1'!AD57:AM57</f>
        <v>0</v>
      </c>
      <c r="AE2" s="146"/>
      <c r="AF2" s="146"/>
      <c r="AG2" s="146"/>
      <c r="AH2" s="146"/>
      <c r="AI2" s="146"/>
      <c r="AJ2" s="146"/>
      <c r="AK2" s="146"/>
      <c r="AL2" s="146"/>
      <c r="AM2" s="147"/>
    </row>
    <row r="3" spans="2:39" ht="15">
      <c r="B3" s="159" t="s">
        <v>40</v>
      </c>
      <c r="C3" s="160"/>
      <c r="D3" s="38"/>
      <c r="E3" s="39"/>
      <c r="F3" s="39"/>
      <c r="G3" s="39"/>
      <c r="H3" s="39"/>
      <c r="I3" s="39"/>
      <c r="J3" s="39"/>
      <c r="K3" s="39"/>
      <c r="L3" s="39"/>
      <c r="M3" s="39"/>
      <c r="N3" s="39"/>
      <c r="O3" s="34"/>
      <c r="P3" s="159" t="s">
        <v>43</v>
      </c>
      <c r="Q3" s="161"/>
      <c r="R3" s="161"/>
      <c r="S3" s="161"/>
      <c r="T3" s="161"/>
      <c r="U3" s="161"/>
      <c r="V3" s="161"/>
      <c r="W3" s="161"/>
      <c r="X3" s="161"/>
      <c r="Y3" s="161"/>
      <c r="Z3" s="161"/>
      <c r="AA3" s="161"/>
      <c r="AB3" s="161"/>
      <c r="AC3" s="160"/>
      <c r="AD3" s="159" t="s">
        <v>44</v>
      </c>
      <c r="AE3" s="161"/>
      <c r="AF3" s="161"/>
      <c r="AG3" s="161"/>
      <c r="AH3" s="161"/>
      <c r="AI3" s="161"/>
      <c r="AJ3" s="161"/>
      <c r="AK3" s="161"/>
      <c r="AL3" s="161"/>
      <c r="AM3" s="160"/>
    </row>
    <row r="4" spans="2:39" ht="15">
      <c r="B4" s="130">
        <v>37</v>
      </c>
      <c r="C4" s="131"/>
      <c r="D4" s="25" t="s">
        <v>110</v>
      </c>
      <c r="E4" s="3"/>
      <c r="F4" s="3"/>
      <c r="G4" s="3"/>
      <c r="H4" s="3"/>
      <c r="I4" s="3"/>
      <c r="J4" s="3"/>
      <c r="K4" s="3"/>
      <c r="L4" s="3"/>
      <c r="M4" s="3"/>
      <c r="N4" s="3"/>
      <c r="O4" s="35"/>
      <c r="P4" s="25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5"/>
      <c r="AD4" s="136">
        <v>0</v>
      </c>
      <c r="AE4" s="137"/>
      <c r="AF4" s="137"/>
      <c r="AG4" s="137"/>
      <c r="AH4" s="137"/>
      <c r="AI4" s="137"/>
      <c r="AJ4" s="137"/>
      <c r="AK4" s="137"/>
      <c r="AL4" s="137"/>
      <c r="AM4" s="138"/>
    </row>
    <row r="5" spans="2:39" ht="15">
      <c r="B5" s="175">
        <v>38</v>
      </c>
      <c r="C5" s="176"/>
      <c r="D5" s="23" t="s">
        <v>111</v>
      </c>
      <c r="E5" s="16"/>
      <c r="F5" s="16"/>
      <c r="G5" s="16"/>
      <c r="H5" s="16"/>
      <c r="I5" s="16"/>
      <c r="J5" s="16"/>
      <c r="K5" s="16"/>
      <c r="L5" s="16"/>
      <c r="M5" s="16"/>
      <c r="N5" s="16"/>
      <c r="O5" s="26"/>
      <c r="P5" s="23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26"/>
      <c r="AD5" s="139">
        <v>0</v>
      </c>
      <c r="AE5" s="140"/>
      <c r="AF5" s="140"/>
      <c r="AG5" s="140"/>
      <c r="AH5" s="140"/>
      <c r="AI5" s="140"/>
      <c r="AJ5" s="140"/>
      <c r="AK5" s="140"/>
      <c r="AL5" s="140"/>
      <c r="AM5" s="141"/>
    </row>
    <row r="6" spans="2:39" ht="15">
      <c r="B6" s="175">
        <v>39</v>
      </c>
      <c r="C6" s="176"/>
      <c r="D6" s="23" t="s">
        <v>112</v>
      </c>
      <c r="E6" s="16"/>
      <c r="F6" s="16"/>
      <c r="G6" s="16"/>
      <c r="H6" s="16"/>
      <c r="I6" s="16"/>
      <c r="J6" s="16"/>
      <c r="K6" s="16"/>
      <c r="L6" s="16"/>
      <c r="M6" s="16"/>
      <c r="N6" s="16"/>
      <c r="O6" s="26"/>
      <c r="P6" s="23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26"/>
      <c r="AD6" s="139">
        <v>0</v>
      </c>
      <c r="AE6" s="140"/>
      <c r="AF6" s="140"/>
      <c r="AG6" s="140"/>
      <c r="AH6" s="140"/>
      <c r="AI6" s="140"/>
      <c r="AJ6" s="140"/>
      <c r="AK6" s="140"/>
      <c r="AL6" s="140"/>
      <c r="AM6" s="141"/>
    </row>
    <row r="7" spans="2:39" ht="15">
      <c r="B7" s="175">
        <v>41</v>
      </c>
      <c r="C7" s="176"/>
      <c r="D7" s="23" t="s">
        <v>126</v>
      </c>
      <c r="E7" s="16"/>
      <c r="F7" s="16"/>
      <c r="G7" s="16"/>
      <c r="H7" s="16"/>
      <c r="I7" s="16"/>
      <c r="J7" s="16"/>
      <c r="K7" s="16"/>
      <c r="L7" s="16"/>
      <c r="M7" s="16"/>
      <c r="N7" s="16"/>
      <c r="O7" s="26"/>
      <c r="P7" s="23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26"/>
      <c r="AD7" s="139">
        <v>0</v>
      </c>
      <c r="AE7" s="140"/>
      <c r="AF7" s="140"/>
      <c r="AG7" s="140"/>
      <c r="AH7" s="140"/>
      <c r="AI7" s="140"/>
      <c r="AJ7" s="140"/>
      <c r="AK7" s="140"/>
      <c r="AL7" s="140"/>
      <c r="AM7" s="141"/>
    </row>
    <row r="8" spans="2:39" ht="15">
      <c r="B8" s="175">
        <v>42</v>
      </c>
      <c r="C8" s="176"/>
      <c r="D8" s="23" t="s">
        <v>113</v>
      </c>
      <c r="E8" s="16"/>
      <c r="F8" s="16"/>
      <c r="G8" s="16"/>
      <c r="H8" s="16"/>
      <c r="I8" s="16"/>
      <c r="J8" s="16"/>
      <c r="K8" s="16"/>
      <c r="L8" s="16"/>
      <c r="M8" s="16"/>
      <c r="N8" s="16"/>
      <c r="O8" s="26"/>
      <c r="P8" s="23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26"/>
      <c r="AD8" s="139">
        <v>0</v>
      </c>
      <c r="AE8" s="140"/>
      <c r="AF8" s="140"/>
      <c r="AG8" s="140"/>
      <c r="AH8" s="140"/>
      <c r="AI8" s="140"/>
      <c r="AJ8" s="140"/>
      <c r="AK8" s="140"/>
      <c r="AL8" s="140"/>
      <c r="AM8" s="141"/>
    </row>
    <row r="9" spans="2:39" ht="15">
      <c r="B9" s="175">
        <v>45</v>
      </c>
      <c r="C9" s="176"/>
      <c r="D9" s="23" t="s">
        <v>114</v>
      </c>
      <c r="E9" s="16"/>
      <c r="F9" s="16"/>
      <c r="G9" s="16"/>
      <c r="H9" s="16"/>
      <c r="I9" s="16"/>
      <c r="J9" s="16"/>
      <c r="K9" s="16"/>
      <c r="L9" s="16"/>
      <c r="M9" s="16"/>
      <c r="N9" s="16"/>
      <c r="O9" s="26"/>
      <c r="P9" s="23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26"/>
      <c r="AD9" s="139">
        <v>0</v>
      </c>
      <c r="AE9" s="140"/>
      <c r="AF9" s="140"/>
      <c r="AG9" s="140"/>
      <c r="AH9" s="140"/>
      <c r="AI9" s="140"/>
      <c r="AJ9" s="140"/>
      <c r="AK9" s="140"/>
      <c r="AL9" s="140"/>
      <c r="AM9" s="141"/>
    </row>
    <row r="10" spans="2:39" ht="15">
      <c r="B10" s="175">
        <v>46</v>
      </c>
      <c r="C10" s="176"/>
      <c r="D10" s="23" t="s">
        <v>115</v>
      </c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26"/>
      <c r="P10" s="23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26"/>
      <c r="AD10" s="139">
        <v>0</v>
      </c>
      <c r="AE10" s="140"/>
      <c r="AF10" s="140"/>
      <c r="AG10" s="140"/>
      <c r="AH10" s="140"/>
      <c r="AI10" s="140"/>
      <c r="AJ10" s="140"/>
      <c r="AK10" s="140"/>
      <c r="AL10" s="140"/>
      <c r="AM10" s="141"/>
    </row>
    <row r="11" spans="2:39" ht="15">
      <c r="B11" s="175">
        <v>50</v>
      </c>
      <c r="C11" s="176"/>
      <c r="D11" s="23" t="s">
        <v>116</v>
      </c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26"/>
      <c r="P11" s="23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26"/>
      <c r="AD11" s="139">
        <v>0</v>
      </c>
      <c r="AE11" s="140"/>
      <c r="AF11" s="140"/>
      <c r="AG11" s="140"/>
      <c r="AH11" s="140"/>
      <c r="AI11" s="140"/>
      <c r="AJ11" s="140"/>
      <c r="AK11" s="140"/>
      <c r="AL11" s="140"/>
      <c r="AM11" s="141"/>
    </row>
    <row r="12" spans="2:39" ht="15">
      <c r="B12" s="175">
        <v>51</v>
      </c>
      <c r="C12" s="176"/>
      <c r="D12" s="23" t="s">
        <v>117</v>
      </c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26"/>
      <c r="P12" s="23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26"/>
      <c r="AD12" s="139">
        <v>0</v>
      </c>
      <c r="AE12" s="140"/>
      <c r="AF12" s="140"/>
      <c r="AG12" s="140"/>
      <c r="AH12" s="140"/>
      <c r="AI12" s="140"/>
      <c r="AJ12" s="140"/>
      <c r="AK12" s="140"/>
      <c r="AL12" s="140"/>
      <c r="AM12" s="141"/>
    </row>
    <row r="13" spans="2:39" ht="15">
      <c r="B13" s="175">
        <v>52</v>
      </c>
      <c r="C13" s="176"/>
      <c r="D13" s="23" t="s">
        <v>118</v>
      </c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26"/>
      <c r="P13" s="23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26"/>
      <c r="AD13" s="139">
        <v>0</v>
      </c>
      <c r="AE13" s="140"/>
      <c r="AF13" s="140"/>
      <c r="AG13" s="140"/>
      <c r="AH13" s="140"/>
      <c r="AI13" s="140"/>
      <c r="AJ13" s="140"/>
      <c r="AK13" s="140"/>
      <c r="AL13" s="140"/>
      <c r="AM13" s="141"/>
    </row>
    <row r="14" spans="2:39" ht="15">
      <c r="B14" s="175">
        <v>53</v>
      </c>
      <c r="C14" s="176"/>
      <c r="D14" s="23" t="s">
        <v>119</v>
      </c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26"/>
      <c r="P14" s="23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26"/>
      <c r="AD14" s="139">
        <v>0</v>
      </c>
      <c r="AE14" s="140"/>
      <c r="AF14" s="140"/>
      <c r="AG14" s="140"/>
      <c r="AH14" s="140"/>
      <c r="AI14" s="140"/>
      <c r="AJ14" s="140"/>
      <c r="AK14" s="140"/>
      <c r="AL14" s="140"/>
      <c r="AM14" s="141"/>
    </row>
    <row r="15" spans="2:39" ht="15">
      <c r="B15" s="175">
        <v>55</v>
      </c>
      <c r="C15" s="176"/>
      <c r="D15" s="23" t="s">
        <v>120</v>
      </c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26"/>
      <c r="P15" s="23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26"/>
      <c r="AD15" s="139">
        <v>0</v>
      </c>
      <c r="AE15" s="140"/>
      <c r="AF15" s="140"/>
      <c r="AG15" s="140"/>
      <c r="AH15" s="140"/>
      <c r="AI15" s="140"/>
      <c r="AJ15" s="140"/>
      <c r="AK15" s="140"/>
      <c r="AL15" s="140"/>
      <c r="AM15" s="141"/>
    </row>
    <row r="16" spans="2:39" ht="15">
      <c r="B16" s="175">
        <v>56</v>
      </c>
      <c r="C16" s="176"/>
      <c r="D16" s="23" t="s">
        <v>121</v>
      </c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26"/>
      <c r="P16" s="23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26"/>
      <c r="AD16" s="139">
        <v>0</v>
      </c>
      <c r="AE16" s="140"/>
      <c r="AF16" s="140"/>
      <c r="AG16" s="140"/>
      <c r="AH16" s="140"/>
      <c r="AI16" s="140"/>
      <c r="AJ16" s="140"/>
      <c r="AK16" s="140"/>
      <c r="AL16" s="140"/>
      <c r="AM16" s="141"/>
    </row>
    <row r="17" spans="2:39" ht="15">
      <c r="B17" s="175">
        <v>59</v>
      </c>
      <c r="C17" s="176"/>
      <c r="D17" s="23" t="s">
        <v>122</v>
      </c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26"/>
      <c r="P17" s="23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26"/>
      <c r="AD17" s="139">
        <v>0</v>
      </c>
      <c r="AE17" s="140"/>
      <c r="AF17" s="140"/>
      <c r="AG17" s="140"/>
      <c r="AH17" s="140"/>
      <c r="AI17" s="140"/>
      <c r="AJ17" s="140"/>
      <c r="AK17" s="140"/>
      <c r="AL17" s="140"/>
      <c r="AM17" s="141"/>
    </row>
    <row r="18" spans="2:39" ht="15">
      <c r="B18" s="175">
        <v>58</v>
      </c>
      <c r="C18" s="176"/>
      <c r="D18" s="23" t="s">
        <v>123</v>
      </c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26"/>
      <c r="P18" s="23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26"/>
      <c r="AD18" s="139">
        <v>0</v>
      </c>
      <c r="AE18" s="140"/>
      <c r="AF18" s="140"/>
      <c r="AG18" s="140"/>
      <c r="AH18" s="140"/>
      <c r="AI18" s="140"/>
      <c r="AJ18" s="140"/>
      <c r="AK18" s="140"/>
      <c r="AL18" s="140"/>
      <c r="AM18" s="141"/>
    </row>
    <row r="19" spans="2:39" ht="15">
      <c r="B19" s="175"/>
      <c r="C19" s="176"/>
      <c r="D19" s="23" t="s">
        <v>124</v>
      </c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26"/>
      <c r="P19" s="23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26"/>
      <c r="AD19" s="139">
        <v>0</v>
      </c>
      <c r="AE19" s="140"/>
      <c r="AF19" s="140"/>
      <c r="AG19" s="140"/>
      <c r="AH19" s="140"/>
      <c r="AI19" s="140"/>
      <c r="AJ19" s="140"/>
      <c r="AK19" s="140"/>
      <c r="AL19" s="140"/>
      <c r="AM19" s="141"/>
    </row>
    <row r="20" spans="2:39" ht="15">
      <c r="B20" s="173"/>
      <c r="C20" s="174"/>
      <c r="D20" s="28" t="s">
        <v>125</v>
      </c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2"/>
      <c r="P20" s="28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2"/>
      <c r="AD20" s="142">
        <v>0</v>
      </c>
      <c r="AE20" s="143"/>
      <c r="AF20" s="143"/>
      <c r="AG20" s="143"/>
      <c r="AH20" s="143"/>
      <c r="AI20" s="143"/>
      <c r="AJ20" s="143"/>
      <c r="AK20" s="143"/>
      <c r="AL20" s="143"/>
      <c r="AM20" s="144"/>
    </row>
    <row r="21" spans="2:3" ht="6" customHeight="1" thickBot="1">
      <c r="B21" s="177"/>
      <c r="C21" s="178"/>
    </row>
    <row r="22" spans="2:39" ht="15">
      <c r="B22" s="162" t="s">
        <v>127</v>
      </c>
      <c r="C22" s="163"/>
      <c r="D22" s="18" t="s">
        <v>128</v>
      </c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64">
        <f>ROUND(SUM(AD2:AM20),-2)</f>
        <v>0</v>
      </c>
      <c r="AE22" s="165"/>
      <c r="AF22" s="165"/>
      <c r="AG22" s="165"/>
      <c r="AH22" s="165"/>
      <c r="AI22" s="165"/>
      <c r="AJ22" s="165"/>
      <c r="AK22" s="165"/>
      <c r="AL22" s="165"/>
      <c r="AM22" s="166"/>
    </row>
    <row r="23" spans="2:39" ht="15">
      <c r="B23" s="40"/>
      <c r="C23" s="16"/>
      <c r="D23" s="16" t="s">
        <v>129</v>
      </c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40">
        <f>+WBF4!AG41</f>
        <v>0</v>
      </c>
      <c r="T23" s="140"/>
      <c r="U23" s="140"/>
      <c r="V23" s="140"/>
      <c r="W23" s="140"/>
      <c r="X23" s="140"/>
      <c r="Y23" s="16"/>
      <c r="Z23" s="16" t="s">
        <v>130</v>
      </c>
      <c r="AA23" s="16"/>
      <c r="AB23" s="16"/>
      <c r="AC23" s="16"/>
      <c r="AD23" s="167">
        <f>-S23*0.84</f>
        <v>0</v>
      </c>
      <c r="AE23" s="168"/>
      <c r="AF23" s="168"/>
      <c r="AG23" s="168"/>
      <c r="AH23" s="168"/>
      <c r="AI23" s="168"/>
      <c r="AJ23" s="168"/>
      <c r="AK23" s="168"/>
      <c r="AL23" s="168"/>
      <c r="AM23" s="169"/>
    </row>
    <row r="24" spans="2:39" ht="15">
      <c r="B24" s="40"/>
      <c r="C24" s="16"/>
      <c r="D24" s="16" t="s">
        <v>131</v>
      </c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70">
        <f>ROUND(SUM(AD22:AM23),-2)</f>
        <v>0</v>
      </c>
      <c r="AE24" s="171"/>
      <c r="AF24" s="171"/>
      <c r="AG24" s="171"/>
      <c r="AH24" s="171"/>
      <c r="AI24" s="171"/>
      <c r="AJ24" s="171"/>
      <c r="AK24" s="171"/>
      <c r="AL24" s="171"/>
      <c r="AM24" s="172"/>
    </row>
    <row r="25" spans="2:39" ht="15.75" thickBot="1">
      <c r="B25" s="41"/>
      <c r="C25" s="42"/>
      <c r="D25" s="42" t="s">
        <v>142</v>
      </c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148">
        <f>+'WBF5 Seite1'!AJ13+'WBF5 Seite1'!AJ14</f>
        <v>0</v>
      </c>
      <c r="W25" s="149"/>
      <c r="X25" s="149"/>
      <c r="Y25" s="42"/>
      <c r="Z25" s="42" t="s">
        <v>36</v>
      </c>
      <c r="AA25" s="42"/>
      <c r="AB25" s="42"/>
      <c r="AC25" s="42"/>
      <c r="AD25" s="150">
        <f>ROUND(+AD24*'WBF5 Seite1'!AJ12/100,-2)</f>
        <v>0</v>
      </c>
      <c r="AE25" s="151"/>
      <c r="AF25" s="151"/>
      <c r="AG25" s="151"/>
      <c r="AH25" s="151"/>
      <c r="AI25" s="151"/>
      <c r="AJ25" s="151"/>
      <c r="AK25" s="151"/>
      <c r="AL25" s="151"/>
      <c r="AM25" s="152"/>
    </row>
    <row r="27" ht="17.25">
      <c r="D27" s="6" t="s">
        <v>132</v>
      </c>
    </row>
    <row r="28" spans="2:39" ht="15">
      <c r="B28" s="159" t="s">
        <v>40</v>
      </c>
      <c r="C28" s="160"/>
      <c r="D28" s="38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4"/>
      <c r="P28" s="159" t="s">
        <v>43</v>
      </c>
      <c r="Q28" s="161"/>
      <c r="R28" s="161"/>
      <c r="S28" s="161"/>
      <c r="T28" s="161"/>
      <c r="U28" s="161"/>
      <c r="V28" s="161"/>
      <c r="W28" s="161"/>
      <c r="X28" s="161"/>
      <c r="Y28" s="161"/>
      <c r="Z28" s="161"/>
      <c r="AA28" s="161"/>
      <c r="AB28" s="161"/>
      <c r="AC28" s="160"/>
      <c r="AD28" s="159" t="s">
        <v>44</v>
      </c>
      <c r="AE28" s="161"/>
      <c r="AF28" s="161"/>
      <c r="AG28" s="161"/>
      <c r="AH28" s="161"/>
      <c r="AI28" s="161"/>
      <c r="AJ28" s="161"/>
      <c r="AK28" s="161"/>
      <c r="AL28" s="161"/>
      <c r="AM28" s="160"/>
    </row>
    <row r="29" spans="2:39" ht="15">
      <c r="B29" s="25"/>
      <c r="C29" s="35"/>
      <c r="D29" s="25" t="s">
        <v>133</v>
      </c>
      <c r="E29" s="3"/>
      <c r="F29" s="3"/>
      <c r="G29" s="3"/>
      <c r="H29" s="3"/>
      <c r="I29" s="3"/>
      <c r="J29" s="3"/>
      <c r="K29" s="3"/>
      <c r="L29" s="3"/>
      <c r="M29" s="3"/>
      <c r="N29" s="3"/>
      <c r="O29" s="35"/>
      <c r="P29" s="25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5"/>
      <c r="AD29" s="139">
        <v>0</v>
      </c>
      <c r="AE29" s="140"/>
      <c r="AF29" s="140"/>
      <c r="AG29" s="140"/>
      <c r="AH29" s="140"/>
      <c r="AI29" s="140"/>
      <c r="AJ29" s="140"/>
      <c r="AK29" s="140"/>
      <c r="AL29" s="140"/>
      <c r="AM29" s="141"/>
    </row>
    <row r="30" spans="2:39" ht="15">
      <c r="B30" s="23"/>
      <c r="C30" s="26"/>
      <c r="D30" s="23" t="s">
        <v>135</v>
      </c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26"/>
      <c r="P30" s="23"/>
      <c r="Q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26"/>
      <c r="AD30" s="139">
        <v>0</v>
      </c>
      <c r="AE30" s="140"/>
      <c r="AF30" s="140"/>
      <c r="AG30" s="140"/>
      <c r="AH30" s="140"/>
      <c r="AI30" s="140"/>
      <c r="AJ30" s="140"/>
      <c r="AK30" s="140"/>
      <c r="AL30" s="140"/>
      <c r="AM30" s="141"/>
    </row>
    <row r="31" spans="2:39" ht="15">
      <c r="B31" s="23"/>
      <c r="C31" s="26"/>
      <c r="D31" s="23" t="s">
        <v>134</v>
      </c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26"/>
      <c r="P31" s="23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26"/>
      <c r="AD31" s="139">
        <v>0</v>
      </c>
      <c r="AE31" s="140"/>
      <c r="AF31" s="140"/>
      <c r="AG31" s="140"/>
      <c r="AH31" s="140"/>
      <c r="AI31" s="140"/>
      <c r="AJ31" s="140"/>
      <c r="AK31" s="140"/>
      <c r="AL31" s="140"/>
      <c r="AM31" s="141"/>
    </row>
    <row r="32" spans="2:39" ht="15">
      <c r="B32" s="23"/>
      <c r="C32" s="26"/>
      <c r="D32" s="23" t="s">
        <v>136</v>
      </c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26"/>
      <c r="P32" s="23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26"/>
      <c r="AD32" s="139">
        <v>0</v>
      </c>
      <c r="AE32" s="140"/>
      <c r="AF32" s="140"/>
      <c r="AG32" s="140"/>
      <c r="AH32" s="140"/>
      <c r="AI32" s="140"/>
      <c r="AJ32" s="140"/>
      <c r="AK32" s="140"/>
      <c r="AL32" s="140"/>
      <c r="AM32" s="141"/>
    </row>
    <row r="33" spans="2:39" ht="15">
      <c r="B33" s="23"/>
      <c r="C33" s="26"/>
      <c r="D33" s="23" t="s">
        <v>137</v>
      </c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26"/>
      <c r="P33" s="23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26"/>
      <c r="AD33" s="139">
        <v>0</v>
      </c>
      <c r="AE33" s="140"/>
      <c r="AF33" s="140"/>
      <c r="AG33" s="140"/>
      <c r="AH33" s="140"/>
      <c r="AI33" s="140"/>
      <c r="AJ33" s="140"/>
      <c r="AK33" s="140"/>
      <c r="AL33" s="140"/>
      <c r="AM33" s="141"/>
    </row>
    <row r="34" spans="2:39" ht="15">
      <c r="B34" s="23"/>
      <c r="C34" s="26"/>
      <c r="D34" s="23" t="s">
        <v>138</v>
      </c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26"/>
      <c r="P34" s="23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26"/>
      <c r="AD34" s="139">
        <v>0</v>
      </c>
      <c r="AE34" s="140"/>
      <c r="AF34" s="140"/>
      <c r="AG34" s="140"/>
      <c r="AH34" s="140"/>
      <c r="AI34" s="140"/>
      <c r="AJ34" s="140"/>
      <c r="AK34" s="140"/>
      <c r="AL34" s="140"/>
      <c r="AM34" s="141"/>
    </row>
    <row r="35" spans="2:39" ht="15">
      <c r="B35" s="28"/>
      <c r="C35" s="22"/>
      <c r="D35" s="28" t="s">
        <v>125</v>
      </c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2"/>
      <c r="P35" s="28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2"/>
      <c r="AD35" s="142">
        <v>0</v>
      </c>
      <c r="AE35" s="143"/>
      <c r="AF35" s="143"/>
      <c r="AG35" s="143"/>
      <c r="AH35" s="143"/>
      <c r="AI35" s="143"/>
      <c r="AJ35" s="143"/>
      <c r="AK35" s="143"/>
      <c r="AL35" s="143"/>
      <c r="AM35" s="144"/>
    </row>
    <row r="36" ht="6" customHeight="1" thickBot="1"/>
    <row r="37" spans="2:39" ht="15">
      <c r="B37" s="162" t="s">
        <v>139</v>
      </c>
      <c r="C37" s="163"/>
      <c r="D37" s="18" t="s">
        <v>140</v>
      </c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64">
        <f>ROUND(SUM(AD29:AM35),-2)</f>
        <v>0</v>
      </c>
      <c r="AE37" s="165"/>
      <c r="AF37" s="165"/>
      <c r="AG37" s="165"/>
      <c r="AH37" s="165"/>
      <c r="AI37" s="165"/>
      <c r="AJ37" s="165"/>
      <c r="AK37" s="165"/>
      <c r="AL37" s="165"/>
      <c r="AM37" s="166"/>
    </row>
    <row r="38" spans="2:39" ht="15.75" thickBot="1">
      <c r="B38" s="41"/>
      <c r="C38" s="42"/>
      <c r="D38" s="43" t="s">
        <v>141</v>
      </c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148">
        <f>+'WBF5 Seite1'!AJ13+'WBF5 Seite1'!AJ14</f>
        <v>0</v>
      </c>
      <c r="W38" s="149"/>
      <c r="X38" s="149"/>
      <c r="Y38" s="42"/>
      <c r="Z38" s="42" t="s">
        <v>36</v>
      </c>
      <c r="AA38" s="42"/>
      <c r="AB38" s="42"/>
      <c r="AC38" s="42"/>
      <c r="AD38" s="150">
        <f>ROUND(+AD37*'WBF5 Seite1'!AJ12/100,-2)</f>
        <v>0</v>
      </c>
      <c r="AE38" s="151"/>
      <c r="AF38" s="151"/>
      <c r="AG38" s="151"/>
      <c r="AH38" s="151"/>
      <c r="AI38" s="151"/>
      <c r="AJ38" s="151"/>
      <c r="AK38" s="151"/>
      <c r="AL38" s="151"/>
      <c r="AM38" s="152"/>
    </row>
    <row r="40" ht="17.25">
      <c r="D40" s="6" t="s">
        <v>143</v>
      </c>
    </row>
    <row r="41" spans="2:39" ht="15">
      <c r="B41" s="159"/>
      <c r="C41" s="160"/>
      <c r="D41" s="38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4"/>
      <c r="P41" s="159" t="s">
        <v>43</v>
      </c>
      <c r="Q41" s="161"/>
      <c r="R41" s="161"/>
      <c r="S41" s="161"/>
      <c r="T41" s="161"/>
      <c r="U41" s="161"/>
      <c r="V41" s="161"/>
      <c r="W41" s="161"/>
      <c r="X41" s="161"/>
      <c r="Y41" s="161"/>
      <c r="Z41" s="161"/>
      <c r="AA41" s="161"/>
      <c r="AB41" s="161"/>
      <c r="AC41" s="160"/>
      <c r="AD41" s="159" t="s">
        <v>44</v>
      </c>
      <c r="AE41" s="161"/>
      <c r="AF41" s="161"/>
      <c r="AG41" s="161"/>
      <c r="AH41" s="161"/>
      <c r="AI41" s="161"/>
      <c r="AJ41" s="161"/>
      <c r="AK41" s="161"/>
      <c r="AL41" s="161"/>
      <c r="AM41" s="160"/>
    </row>
    <row r="42" spans="2:39" ht="15">
      <c r="B42" s="25"/>
      <c r="C42" s="35"/>
      <c r="D42" s="25" t="s">
        <v>144</v>
      </c>
      <c r="E42" s="3"/>
      <c r="F42" s="3"/>
      <c r="G42" s="3"/>
      <c r="H42" s="3"/>
      <c r="I42" s="3"/>
      <c r="J42" s="3"/>
      <c r="K42" s="3"/>
      <c r="L42" s="3"/>
      <c r="M42" s="3"/>
      <c r="N42" s="3"/>
      <c r="O42" s="35"/>
      <c r="P42" s="25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5"/>
      <c r="AD42" s="139">
        <v>0</v>
      </c>
      <c r="AE42" s="140"/>
      <c r="AF42" s="140"/>
      <c r="AG42" s="140"/>
      <c r="AH42" s="140"/>
      <c r="AI42" s="140"/>
      <c r="AJ42" s="140"/>
      <c r="AK42" s="140"/>
      <c r="AL42" s="140"/>
      <c r="AM42" s="141"/>
    </row>
    <row r="43" spans="2:39" ht="15">
      <c r="B43" s="23"/>
      <c r="C43" s="26"/>
      <c r="D43" s="23" t="s">
        <v>145</v>
      </c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26"/>
      <c r="P43" s="23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26"/>
      <c r="AD43" s="139">
        <v>0</v>
      </c>
      <c r="AE43" s="140"/>
      <c r="AF43" s="140"/>
      <c r="AG43" s="140"/>
      <c r="AH43" s="140"/>
      <c r="AI43" s="140"/>
      <c r="AJ43" s="140"/>
      <c r="AK43" s="140"/>
      <c r="AL43" s="140"/>
      <c r="AM43" s="141"/>
    </row>
    <row r="44" spans="2:39" ht="15">
      <c r="B44" s="23"/>
      <c r="C44" s="26"/>
      <c r="D44" s="23" t="s">
        <v>146</v>
      </c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26"/>
      <c r="P44" s="23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26"/>
      <c r="AD44" s="139">
        <v>0</v>
      </c>
      <c r="AE44" s="140"/>
      <c r="AF44" s="140"/>
      <c r="AG44" s="140"/>
      <c r="AH44" s="140"/>
      <c r="AI44" s="140"/>
      <c r="AJ44" s="140"/>
      <c r="AK44" s="140"/>
      <c r="AL44" s="140"/>
      <c r="AM44" s="141"/>
    </row>
    <row r="45" spans="2:39" ht="15">
      <c r="B45" s="23"/>
      <c r="C45" s="26"/>
      <c r="D45" s="23" t="s">
        <v>147</v>
      </c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26"/>
      <c r="P45" s="23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26"/>
      <c r="AD45" s="139">
        <v>0</v>
      </c>
      <c r="AE45" s="140"/>
      <c r="AF45" s="140"/>
      <c r="AG45" s="140"/>
      <c r="AH45" s="140"/>
      <c r="AI45" s="140"/>
      <c r="AJ45" s="140"/>
      <c r="AK45" s="140"/>
      <c r="AL45" s="140"/>
      <c r="AM45" s="141"/>
    </row>
    <row r="46" spans="2:39" ht="15">
      <c r="B46" s="23"/>
      <c r="C46" s="26"/>
      <c r="D46" s="23" t="s">
        <v>148</v>
      </c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26"/>
      <c r="P46" s="23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26"/>
      <c r="AD46" s="139">
        <v>0</v>
      </c>
      <c r="AE46" s="140"/>
      <c r="AF46" s="140"/>
      <c r="AG46" s="140"/>
      <c r="AH46" s="140"/>
      <c r="AI46" s="140"/>
      <c r="AJ46" s="140"/>
      <c r="AK46" s="140"/>
      <c r="AL46" s="140"/>
      <c r="AM46" s="141"/>
    </row>
    <row r="47" spans="2:39" ht="15">
      <c r="B47" s="23"/>
      <c r="C47" s="26"/>
      <c r="D47" s="23" t="s">
        <v>149</v>
      </c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26"/>
      <c r="P47" s="23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26"/>
      <c r="AD47" s="139">
        <v>0</v>
      </c>
      <c r="AE47" s="140"/>
      <c r="AF47" s="140"/>
      <c r="AG47" s="140"/>
      <c r="AH47" s="140"/>
      <c r="AI47" s="140"/>
      <c r="AJ47" s="140"/>
      <c r="AK47" s="140"/>
      <c r="AL47" s="140"/>
      <c r="AM47" s="141"/>
    </row>
    <row r="48" spans="2:39" ht="15">
      <c r="B48" s="23"/>
      <c r="C48" s="26"/>
      <c r="D48" s="23" t="s">
        <v>150</v>
      </c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26"/>
      <c r="P48" s="23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26"/>
      <c r="AD48" s="139">
        <v>0</v>
      </c>
      <c r="AE48" s="140"/>
      <c r="AF48" s="140"/>
      <c r="AG48" s="140"/>
      <c r="AH48" s="140"/>
      <c r="AI48" s="140"/>
      <c r="AJ48" s="140"/>
      <c r="AK48" s="140"/>
      <c r="AL48" s="140"/>
      <c r="AM48" s="141"/>
    </row>
    <row r="49" spans="2:39" ht="15">
      <c r="B49" s="23"/>
      <c r="C49" s="26"/>
      <c r="D49" s="23" t="s">
        <v>151</v>
      </c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26"/>
      <c r="P49" s="23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26"/>
      <c r="AD49" s="139">
        <v>0</v>
      </c>
      <c r="AE49" s="140"/>
      <c r="AF49" s="140"/>
      <c r="AG49" s="140"/>
      <c r="AH49" s="140"/>
      <c r="AI49" s="140"/>
      <c r="AJ49" s="140"/>
      <c r="AK49" s="140"/>
      <c r="AL49" s="140"/>
      <c r="AM49" s="141"/>
    </row>
    <row r="50" spans="2:39" ht="15">
      <c r="B50" s="23"/>
      <c r="C50" s="26"/>
      <c r="D50" s="23" t="s">
        <v>125</v>
      </c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26"/>
      <c r="P50" s="23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26"/>
      <c r="AD50" s="139">
        <v>0</v>
      </c>
      <c r="AE50" s="140"/>
      <c r="AF50" s="140"/>
      <c r="AG50" s="140"/>
      <c r="AH50" s="140"/>
      <c r="AI50" s="140"/>
      <c r="AJ50" s="140"/>
      <c r="AK50" s="140"/>
      <c r="AL50" s="140"/>
      <c r="AM50" s="141"/>
    </row>
    <row r="51" spans="2:39" ht="15">
      <c r="B51" s="28"/>
      <c r="C51" s="22"/>
      <c r="D51" s="28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2"/>
      <c r="P51" s="28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2"/>
      <c r="AD51" s="142">
        <v>0</v>
      </c>
      <c r="AE51" s="143"/>
      <c r="AF51" s="143"/>
      <c r="AG51" s="143"/>
      <c r="AH51" s="143"/>
      <c r="AI51" s="143"/>
      <c r="AJ51" s="143"/>
      <c r="AK51" s="143"/>
      <c r="AL51" s="143"/>
      <c r="AM51" s="144"/>
    </row>
    <row r="52" ht="6" customHeight="1" thickBot="1"/>
    <row r="53" spans="2:39" ht="15">
      <c r="B53" s="162" t="s">
        <v>152</v>
      </c>
      <c r="C53" s="163"/>
      <c r="D53" s="18" t="s">
        <v>153</v>
      </c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64">
        <f>ROUND(SUM(AD42:AM51),-2)</f>
        <v>0</v>
      </c>
      <c r="AE53" s="165"/>
      <c r="AF53" s="165"/>
      <c r="AG53" s="165"/>
      <c r="AH53" s="165"/>
      <c r="AI53" s="165"/>
      <c r="AJ53" s="165"/>
      <c r="AK53" s="165"/>
      <c r="AL53" s="165"/>
      <c r="AM53" s="166"/>
    </row>
    <row r="54" spans="2:39" ht="15.75" thickBot="1">
      <c r="B54" s="41"/>
      <c r="C54" s="42"/>
      <c r="D54" s="42" t="s">
        <v>154</v>
      </c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148">
        <f>+'WBF5 Seite1'!AJ13+'WBF5 Seite1'!AJ14</f>
        <v>0</v>
      </c>
      <c r="W54" s="149"/>
      <c r="X54" s="149"/>
      <c r="Y54" s="42"/>
      <c r="Z54" s="42" t="s">
        <v>36</v>
      </c>
      <c r="AA54" s="42"/>
      <c r="AB54" s="42"/>
      <c r="AC54" s="42"/>
      <c r="AD54" s="150">
        <f>ROUND(+AD53*'WBF5 Seite1'!AJ12/100,-2)</f>
        <v>0</v>
      </c>
      <c r="AE54" s="151"/>
      <c r="AF54" s="151"/>
      <c r="AG54" s="151"/>
      <c r="AH54" s="151"/>
      <c r="AI54" s="151"/>
      <c r="AJ54" s="151"/>
      <c r="AK54" s="151"/>
      <c r="AL54" s="151"/>
      <c r="AM54" s="152"/>
    </row>
    <row r="56" spans="2:39" ht="15">
      <c r="B56" s="38"/>
      <c r="C56" s="39"/>
      <c r="D56" s="39" t="s">
        <v>155</v>
      </c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153">
        <v>0</v>
      </c>
      <c r="AE56" s="154"/>
      <c r="AF56" s="154"/>
      <c r="AG56" s="154"/>
      <c r="AH56" s="154"/>
      <c r="AI56" s="154"/>
      <c r="AJ56" s="154"/>
      <c r="AK56" s="154"/>
      <c r="AL56" s="154"/>
      <c r="AM56" s="155"/>
    </row>
    <row r="57" ht="15.75" thickBot="1"/>
    <row r="58" spans="2:39" ht="21" customHeight="1" thickBot="1">
      <c r="B58" s="44"/>
      <c r="C58" s="45"/>
      <c r="D58" s="46" t="s">
        <v>156</v>
      </c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156">
        <f>+AD25+AD38+AD54+AD56</f>
        <v>0</v>
      </c>
      <c r="AE58" s="157"/>
      <c r="AF58" s="157"/>
      <c r="AG58" s="157"/>
      <c r="AH58" s="157"/>
      <c r="AI58" s="157"/>
      <c r="AJ58" s="157"/>
      <c r="AK58" s="157"/>
      <c r="AL58" s="157"/>
      <c r="AM58" s="158"/>
    </row>
  </sheetData>
  <sheetProtection/>
  <mergeCells count="79">
    <mergeCell ref="AD2:AM2"/>
    <mergeCell ref="B4:C4"/>
    <mergeCell ref="AD4:AM4"/>
    <mergeCell ref="B3:C3"/>
    <mergeCell ref="P3:AC3"/>
    <mergeCell ref="AD3:AM3"/>
    <mergeCell ref="B19:C19"/>
    <mergeCell ref="B21:C21"/>
    <mergeCell ref="B5:C5"/>
    <mergeCell ref="B6:C6"/>
    <mergeCell ref="B7:C7"/>
    <mergeCell ref="B8:C8"/>
    <mergeCell ref="B9:C9"/>
    <mergeCell ref="B10:C10"/>
    <mergeCell ref="AD5:AM5"/>
    <mergeCell ref="AD6:AM6"/>
    <mergeCell ref="AD7:AM7"/>
    <mergeCell ref="AD8:AM8"/>
    <mergeCell ref="AD9:AM9"/>
    <mergeCell ref="AD10:AM10"/>
    <mergeCell ref="AD11:AM11"/>
    <mergeCell ref="AD12:AM12"/>
    <mergeCell ref="B11:C11"/>
    <mergeCell ref="AD13:AM13"/>
    <mergeCell ref="AD14:AM14"/>
    <mergeCell ref="AD15:AM15"/>
    <mergeCell ref="B12:C12"/>
    <mergeCell ref="B13:C13"/>
    <mergeCell ref="B14:C14"/>
    <mergeCell ref="B15:C15"/>
    <mergeCell ref="AD16:AM16"/>
    <mergeCell ref="AD17:AM17"/>
    <mergeCell ref="AD18:AM18"/>
    <mergeCell ref="AD19:AM19"/>
    <mergeCell ref="AD20:AM20"/>
    <mergeCell ref="B22:C22"/>
    <mergeCell ref="B20:C20"/>
    <mergeCell ref="B16:C16"/>
    <mergeCell ref="B17:C17"/>
    <mergeCell ref="B18:C18"/>
    <mergeCell ref="S23:X23"/>
    <mergeCell ref="V25:X25"/>
    <mergeCell ref="AD22:AM22"/>
    <mergeCell ref="AD23:AM23"/>
    <mergeCell ref="AD24:AM24"/>
    <mergeCell ref="AD25:AM25"/>
    <mergeCell ref="B28:C28"/>
    <mergeCell ref="P28:AC28"/>
    <mergeCell ref="AD28:AM28"/>
    <mergeCell ref="AD30:AM30"/>
    <mergeCell ref="AD31:AM31"/>
    <mergeCell ref="AD32:AM32"/>
    <mergeCell ref="AD29:AM29"/>
    <mergeCell ref="AD33:AM33"/>
    <mergeCell ref="AD34:AM34"/>
    <mergeCell ref="AD35:AM35"/>
    <mergeCell ref="B37:C37"/>
    <mergeCell ref="AD37:AM37"/>
    <mergeCell ref="V38:X38"/>
    <mergeCell ref="AD38:AM38"/>
    <mergeCell ref="B41:C41"/>
    <mergeCell ref="P41:AC41"/>
    <mergeCell ref="AD41:AM41"/>
    <mergeCell ref="B53:C53"/>
    <mergeCell ref="AD53:AM53"/>
    <mergeCell ref="AD42:AM42"/>
    <mergeCell ref="AD43:AM43"/>
    <mergeCell ref="AD44:AM44"/>
    <mergeCell ref="AD45:AM45"/>
    <mergeCell ref="AD46:AM46"/>
    <mergeCell ref="AD47:AM47"/>
    <mergeCell ref="V54:X54"/>
    <mergeCell ref="AD54:AM54"/>
    <mergeCell ref="AD56:AM56"/>
    <mergeCell ref="AD58:AM58"/>
    <mergeCell ref="AD48:AM48"/>
    <mergeCell ref="AD49:AM49"/>
    <mergeCell ref="AD50:AM50"/>
    <mergeCell ref="AD51:AM51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81" r:id="rId1"/>
  <headerFooter>
    <oddFooter>&amp;L&amp;8Amt der Steiermärkischen Landesregierung
&amp;"Times New Roman,Fett"Fachabteilung Energie und Wohnbau&amp;C&amp;8Quelle: www.wohnbau.steiermark.at&amp;R&amp;8&amp;F, WBF5-Seite2
Stand:Jänner2015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Y55"/>
  <sheetViews>
    <sheetView tabSelected="1" zoomScalePageLayoutView="0" workbookViewId="0" topLeftCell="A1">
      <selection activeCell="B1" sqref="B1"/>
    </sheetView>
  </sheetViews>
  <sheetFormatPr defaultColWidth="2.625" defaultRowHeight="15.75"/>
  <cols>
    <col min="1" max="41" width="2.625" style="0" customWidth="1"/>
    <col min="42" max="42" width="14.75390625" style="0" customWidth="1"/>
    <col min="43" max="49" width="2.625" style="0" customWidth="1"/>
    <col min="50" max="51" width="0" style="0" hidden="1" customWidth="1"/>
  </cols>
  <sheetData>
    <row r="2" spans="2:39" ht="18" customHeight="1">
      <c r="B2" s="47"/>
      <c r="C2" s="48"/>
      <c r="D2" s="49" t="s">
        <v>156</v>
      </c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184">
        <f>+'WBF5 Seite2'!AD58</f>
        <v>0</v>
      </c>
      <c r="AE2" s="185"/>
      <c r="AF2" s="185"/>
      <c r="AG2" s="185"/>
      <c r="AH2" s="185"/>
      <c r="AI2" s="185"/>
      <c r="AJ2" s="185"/>
      <c r="AK2" s="185"/>
      <c r="AL2" s="185"/>
      <c r="AM2" s="186"/>
    </row>
    <row r="4" ht="15">
      <c r="D4" s="76" t="s">
        <v>185</v>
      </c>
    </row>
    <row r="5" spans="4:39" s="80" customFormat="1" ht="7.5" customHeight="1">
      <c r="D5" s="188" t="s">
        <v>194</v>
      </c>
      <c r="E5" s="189"/>
      <c r="F5" s="189"/>
      <c r="G5" s="189"/>
      <c r="H5" s="189"/>
      <c r="I5" s="189"/>
      <c r="J5" s="189"/>
      <c r="K5" s="189"/>
      <c r="L5" s="189"/>
      <c r="M5" s="189"/>
      <c r="N5" s="189"/>
      <c r="O5" s="189"/>
      <c r="P5" s="189"/>
      <c r="Q5" s="189"/>
      <c r="R5" s="189"/>
      <c r="S5" s="189"/>
      <c r="T5" s="189"/>
      <c r="U5" s="189"/>
      <c r="V5" s="189"/>
      <c r="W5" s="189"/>
      <c r="X5" s="189"/>
      <c r="Y5" s="189"/>
      <c r="Z5" s="189"/>
      <c r="AA5" s="189"/>
      <c r="AB5" s="189"/>
      <c r="AC5" s="189"/>
      <c r="AD5" s="189"/>
      <c r="AE5" s="189"/>
      <c r="AF5" s="189"/>
      <c r="AG5" s="189"/>
      <c r="AH5" s="189"/>
      <c r="AI5" s="189"/>
      <c r="AJ5" s="189"/>
      <c r="AK5" s="189"/>
      <c r="AL5" s="189"/>
      <c r="AM5" s="189"/>
    </row>
    <row r="6" spans="4:39" s="63" customFormat="1" ht="48" customHeight="1">
      <c r="D6" s="180" t="s">
        <v>196</v>
      </c>
      <c r="E6" s="180"/>
      <c r="F6" s="180"/>
      <c r="G6" s="180"/>
      <c r="H6" s="180"/>
      <c r="I6" s="180"/>
      <c r="J6" s="180"/>
      <c r="K6" s="180"/>
      <c r="L6" s="180"/>
      <c r="M6" s="180"/>
      <c r="N6" s="180"/>
      <c r="O6" s="180"/>
      <c r="P6" s="180"/>
      <c r="Q6" s="180"/>
      <c r="R6" s="180"/>
      <c r="S6" s="180"/>
      <c r="T6" s="180"/>
      <c r="U6" s="180"/>
      <c r="V6" s="180"/>
      <c r="W6" s="180"/>
      <c r="X6" s="180"/>
      <c r="Y6" s="180"/>
      <c r="Z6" s="180"/>
      <c r="AA6" s="180"/>
      <c r="AB6" s="180"/>
      <c r="AC6" s="180"/>
      <c r="AD6" s="180"/>
      <c r="AE6" s="180"/>
      <c r="AF6" s="180"/>
      <c r="AG6" s="180"/>
      <c r="AH6" s="180"/>
      <c r="AI6" s="180"/>
      <c r="AJ6" s="180"/>
      <c r="AK6" s="180"/>
      <c r="AL6" s="180"/>
      <c r="AM6" s="180"/>
    </row>
    <row r="7" spans="4:39" s="63" customFormat="1" ht="7.5" customHeight="1"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AE7" s="64"/>
      <c r="AF7" s="64"/>
      <c r="AG7" s="64"/>
      <c r="AH7" s="64"/>
      <c r="AI7" s="64"/>
      <c r="AJ7" s="64"/>
      <c r="AK7" s="64"/>
      <c r="AL7" s="64"/>
      <c r="AM7" s="64"/>
    </row>
    <row r="8" spans="4:51" s="63" customFormat="1" ht="15">
      <c r="D8" s="187"/>
      <c r="E8" s="187"/>
      <c r="F8" s="73" t="s">
        <v>193</v>
      </c>
      <c r="G8" s="73"/>
      <c r="H8" s="75" t="s">
        <v>189</v>
      </c>
      <c r="I8" s="74"/>
      <c r="J8" s="74"/>
      <c r="K8" s="74"/>
      <c r="M8" s="192"/>
      <c r="N8" s="192"/>
      <c r="O8" s="72" t="s">
        <v>188</v>
      </c>
      <c r="P8" s="193">
        <f>IF((+D8-M8)&lt;1,"",D8-M8)</f>
      </c>
      <c r="Q8" s="193"/>
      <c r="R8" s="73" t="s">
        <v>193</v>
      </c>
      <c r="U8" s="75" t="s">
        <v>190</v>
      </c>
      <c r="AD8" s="194">
        <f>IF(P8="",0,ROUND(+P8*'WBF5 Seite1'!AD12:AG12,-2))</f>
        <v>0</v>
      </c>
      <c r="AE8" s="195">
        <f>IF(AY8&gt;0,AY8,"")</f>
      </c>
      <c r="AF8" s="195"/>
      <c r="AG8" s="195"/>
      <c r="AH8" s="195"/>
      <c r="AI8" s="195"/>
      <c r="AJ8" s="195"/>
      <c r="AK8" s="195"/>
      <c r="AL8" s="195"/>
      <c r="AM8" s="196"/>
      <c r="AP8" s="197">
        <f>+'WBF5 Seite1'!AD12</f>
        <v>0</v>
      </c>
      <c r="AY8" s="63">
        <f>S8*V8</f>
        <v>0</v>
      </c>
    </row>
    <row r="9" spans="4:39" s="63" customFormat="1" ht="7.5" customHeight="1">
      <c r="D9" s="67"/>
      <c r="E9" s="67"/>
      <c r="F9" s="67"/>
      <c r="G9" s="70"/>
      <c r="H9" s="70"/>
      <c r="J9" s="68"/>
      <c r="K9" s="68"/>
      <c r="L9" s="68"/>
      <c r="M9" s="68"/>
      <c r="N9" s="70"/>
      <c r="O9" s="70"/>
      <c r="Q9" s="65"/>
      <c r="R9" s="65"/>
      <c r="S9" s="65"/>
      <c r="T9" s="65"/>
      <c r="U9" s="71"/>
      <c r="V9" s="70"/>
      <c r="W9" s="70"/>
      <c r="X9" s="70"/>
      <c r="Z9" s="66"/>
      <c r="AA9" s="66"/>
      <c r="AB9" s="66"/>
      <c r="AC9" s="66"/>
      <c r="AD9" s="66"/>
      <c r="AE9" s="69"/>
      <c r="AF9" s="69"/>
      <c r="AG9" s="69"/>
      <c r="AH9" s="69"/>
      <c r="AI9" s="69"/>
      <c r="AJ9" s="69"/>
      <c r="AK9" s="69"/>
      <c r="AL9" s="69"/>
      <c r="AM9" s="69"/>
    </row>
    <row r="10" spans="2:40" ht="36" customHeight="1">
      <c r="B10" s="16"/>
      <c r="C10" s="16"/>
      <c r="D10" s="180" t="s">
        <v>201</v>
      </c>
      <c r="E10" s="180"/>
      <c r="F10" s="180"/>
      <c r="G10" s="180"/>
      <c r="H10" s="180"/>
      <c r="I10" s="180"/>
      <c r="J10" s="180"/>
      <c r="K10" s="180"/>
      <c r="L10" s="180"/>
      <c r="M10" s="180"/>
      <c r="N10" s="180"/>
      <c r="O10" s="180"/>
      <c r="P10" s="180"/>
      <c r="Q10" s="180"/>
      <c r="R10" s="180"/>
      <c r="S10" s="180"/>
      <c r="T10" s="180"/>
      <c r="U10" s="180"/>
      <c r="V10" s="180"/>
      <c r="W10" s="180"/>
      <c r="X10" s="180"/>
      <c r="Y10" s="180"/>
      <c r="Z10" s="180"/>
      <c r="AA10" s="180"/>
      <c r="AB10" s="180"/>
      <c r="AC10" s="180"/>
      <c r="AD10" s="180"/>
      <c r="AE10" s="180"/>
      <c r="AF10" s="180"/>
      <c r="AG10" s="180"/>
      <c r="AH10" s="180"/>
      <c r="AI10" s="180"/>
      <c r="AJ10" s="180"/>
      <c r="AK10" s="180"/>
      <c r="AL10" s="180"/>
      <c r="AM10" s="180"/>
      <c r="AN10" s="59"/>
    </row>
    <row r="11" spans="2:39" ht="7.5" customHeight="1"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X11" s="16"/>
      <c r="Y11" s="50"/>
      <c r="Z11" s="50"/>
      <c r="AA11" s="50"/>
      <c r="AB11" s="16"/>
      <c r="AC11" s="16"/>
      <c r="AD11" s="36"/>
      <c r="AE11" s="36"/>
      <c r="AF11" s="36"/>
      <c r="AG11" s="36"/>
      <c r="AH11" s="36"/>
      <c r="AI11" s="36"/>
      <c r="AJ11" s="36"/>
      <c r="AK11" s="36"/>
      <c r="AL11" s="36"/>
      <c r="AM11" s="36"/>
    </row>
    <row r="12" spans="4:39" ht="15">
      <c r="D12" s="7" t="s">
        <v>198</v>
      </c>
      <c r="L12" s="79" t="s">
        <v>199</v>
      </c>
      <c r="Y12" s="179">
        <f>IF(U6&lt;1,0,+AD12*100/U6)</f>
        <v>0</v>
      </c>
      <c r="Z12" s="179"/>
      <c r="AA12" s="179"/>
      <c r="AB12" t="s">
        <v>36</v>
      </c>
      <c r="AD12" s="140">
        <v>0</v>
      </c>
      <c r="AE12" s="140"/>
      <c r="AF12" s="140"/>
      <c r="AG12" s="140"/>
      <c r="AH12" s="140"/>
      <c r="AI12" s="140"/>
      <c r="AJ12" s="140"/>
      <c r="AK12" s="140"/>
      <c r="AL12" s="140"/>
      <c r="AM12" s="140"/>
    </row>
    <row r="13" spans="25:39" ht="15">
      <c r="Y13" s="50"/>
      <c r="Z13" s="50"/>
      <c r="AA13" s="50"/>
      <c r="AD13" s="36"/>
      <c r="AE13" s="36"/>
      <c r="AF13" s="36"/>
      <c r="AG13" s="36"/>
      <c r="AH13" s="36"/>
      <c r="AI13" s="36"/>
      <c r="AJ13" s="36"/>
      <c r="AK13" s="36"/>
      <c r="AL13" s="36"/>
      <c r="AM13" s="36"/>
    </row>
    <row r="14" spans="4:39" ht="15">
      <c r="D14" s="7" t="s">
        <v>157</v>
      </c>
      <c r="J14" t="s">
        <v>162</v>
      </c>
      <c r="AD14" s="140">
        <v>0</v>
      </c>
      <c r="AE14" s="140"/>
      <c r="AF14" s="140"/>
      <c r="AG14" s="140"/>
      <c r="AH14" s="140"/>
      <c r="AI14" s="140"/>
      <c r="AJ14" s="140"/>
      <c r="AK14" s="140"/>
      <c r="AL14" s="140"/>
      <c r="AM14" s="140"/>
    </row>
    <row r="16" spans="2:39" ht="66" customHeight="1">
      <c r="B16" s="181" t="s">
        <v>187</v>
      </c>
      <c r="C16" s="182"/>
      <c r="D16" s="182"/>
      <c r="E16" s="182"/>
      <c r="F16" s="182"/>
      <c r="G16" s="182"/>
      <c r="H16" s="182"/>
      <c r="I16" s="182"/>
      <c r="J16" s="182"/>
      <c r="K16" s="182"/>
      <c r="L16" s="182"/>
      <c r="M16" s="182"/>
      <c r="N16" s="182"/>
      <c r="O16" s="182"/>
      <c r="P16" s="182"/>
      <c r="Q16" s="182"/>
      <c r="R16" s="182"/>
      <c r="S16" s="182"/>
      <c r="T16" s="182"/>
      <c r="U16" s="182"/>
      <c r="V16" s="182"/>
      <c r="W16" s="182"/>
      <c r="X16" s="182"/>
      <c r="Y16" s="182"/>
      <c r="Z16" s="182"/>
      <c r="AA16" s="182"/>
      <c r="AB16" s="182"/>
      <c r="AC16" s="183"/>
      <c r="AD16" s="184">
        <f>ROUND(SUM(AD2:AM15),-2)</f>
        <v>0</v>
      </c>
      <c r="AE16" s="185"/>
      <c r="AF16" s="185"/>
      <c r="AG16" s="185"/>
      <c r="AH16" s="185"/>
      <c r="AI16" s="185"/>
      <c r="AJ16" s="185"/>
      <c r="AK16" s="185"/>
      <c r="AL16" s="185"/>
      <c r="AM16" s="186"/>
    </row>
    <row r="17" ht="15" customHeight="1"/>
    <row r="18" spans="2:31" ht="15">
      <c r="B18" s="25"/>
      <c r="C18" s="3"/>
      <c r="D18" s="3" t="s">
        <v>184</v>
      </c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5"/>
      <c r="AD18" s="16"/>
      <c r="AE18" s="16"/>
    </row>
    <row r="19" spans="2:31" ht="15">
      <c r="B19" s="23"/>
      <c r="C19" s="16"/>
      <c r="D19" s="61" t="s">
        <v>197</v>
      </c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91">
        <f>+WBF4!AG22</f>
        <v>0</v>
      </c>
      <c r="W19" s="191"/>
      <c r="X19" s="191"/>
      <c r="Y19" s="191"/>
      <c r="Z19" s="191"/>
      <c r="AA19" s="191"/>
      <c r="AB19" s="191"/>
      <c r="AC19" s="26"/>
      <c r="AD19" s="16"/>
      <c r="AE19" s="16"/>
    </row>
    <row r="20" spans="2:31" ht="7.5" customHeight="1">
      <c r="B20" s="23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26"/>
      <c r="AD20" s="16"/>
      <c r="AE20" s="16"/>
    </row>
    <row r="21" spans="2:31" ht="15">
      <c r="B21" s="23"/>
      <c r="C21" s="16"/>
      <c r="D21" s="16" t="s">
        <v>158</v>
      </c>
      <c r="E21" s="16"/>
      <c r="F21" s="16"/>
      <c r="G21" s="16"/>
      <c r="H21" s="16"/>
      <c r="I21" s="16"/>
      <c r="J21" s="179">
        <f>+IF(V19&lt;1,0,(IF(V21&lt;0,V21*100/V19,0)))</f>
        <v>0</v>
      </c>
      <c r="K21" s="179"/>
      <c r="L21" s="179"/>
      <c r="M21" s="16" t="s">
        <v>36</v>
      </c>
      <c r="N21" s="16"/>
      <c r="O21" s="16"/>
      <c r="P21" s="16"/>
      <c r="Q21" s="16"/>
      <c r="R21" s="16"/>
      <c r="S21" s="16"/>
      <c r="T21" s="16"/>
      <c r="U21" s="77"/>
      <c r="V21" s="190">
        <f>IF(AD16&gt;V19,0,ROUND(AD16-V19,-2))</f>
        <v>0</v>
      </c>
      <c r="W21" s="190"/>
      <c r="X21" s="190"/>
      <c r="Y21" s="190"/>
      <c r="Z21" s="190"/>
      <c r="AA21" s="190"/>
      <c r="AB21" s="190"/>
      <c r="AC21" s="26"/>
      <c r="AD21" s="16"/>
      <c r="AE21" s="16"/>
    </row>
    <row r="22" spans="2:31" ht="15">
      <c r="B22" s="23"/>
      <c r="C22" s="16"/>
      <c r="D22" s="16" t="s">
        <v>159</v>
      </c>
      <c r="E22" s="16"/>
      <c r="F22" s="16"/>
      <c r="G22" s="16"/>
      <c r="H22" s="16"/>
      <c r="I22" s="16"/>
      <c r="J22" s="179">
        <f>IF(V19&lt;1,0,(IF(V22&gt;0,+V22*100/V19,0)))</f>
        <v>0</v>
      </c>
      <c r="K22" s="179"/>
      <c r="L22" s="179"/>
      <c r="M22" s="16" t="s">
        <v>36</v>
      </c>
      <c r="N22" s="16"/>
      <c r="O22" s="16"/>
      <c r="P22" s="16"/>
      <c r="Q22" s="16"/>
      <c r="R22" s="16"/>
      <c r="S22" s="16"/>
      <c r="T22" s="16"/>
      <c r="V22" s="190">
        <f>IF(V19&gt;AD16,0,ROUND(AD16-V19,-2))</f>
        <v>0</v>
      </c>
      <c r="W22" s="190"/>
      <c r="X22" s="190"/>
      <c r="Y22" s="190"/>
      <c r="Z22" s="190"/>
      <c r="AA22" s="190"/>
      <c r="AB22" s="190"/>
      <c r="AC22" s="26"/>
      <c r="AD22" s="16"/>
      <c r="AE22" s="16"/>
    </row>
    <row r="23" spans="2:31" ht="7.5" customHeight="1">
      <c r="B23" s="23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26"/>
      <c r="AD23" s="16"/>
      <c r="AE23" s="16"/>
    </row>
    <row r="24" spans="2:31" ht="15">
      <c r="B24" s="23"/>
      <c r="C24" s="16"/>
      <c r="D24" s="16" t="s">
        <v>183</v>
      </c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78">
        <f>IF(AD16&gt;0,(IF('WBF5 Seite1'!AD12&gt;0,AD16/'WBF5 Seite1'!AD12,0)),0)</f>
        <v>0</v>
      </c>
      <c r="V24" s="191">
        <f>IF(AD16&gt;0,(IF(AP8&gt;0,AD16/AP8,0)),0)</f>
        <v>0</v>
      </c>
      <c r="W24" s="191"/>
      <c r="X24" s="191"/>
      <c r="Y24" s="191"/>
      <c r="Z24" s="191"/>
      <c r="AA24" s="191"/>
      <c r="AB24" s="191"/>
      <c r="AC24" s="26"/>
      <c r="AD24" s="16"/>
      <c r="AE24" s="16"/>
    </row>
    <row r="25" spans="2:29" ht="15">
      <c r="B25" s="28"/>
      <c r="C25" s="21"/>
      <c r="D25" s="60" t="s">
        <v>195</v>
      </c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2"/>
    </row>
    <row r="27" spans="4:39" ht="15">
      <c r="D27" s="7" t="s">
        <v>164</v>
      </c>
      <c r="AD27" s="140">
        <f>+WBF4!AG41</f>
        <v>0</v>
      </c>
      <c r="AE27" s="140"/>
      <c r="AF27" s="140"/>
      <c r="AG27" s="140"/>
      <c r="AH27" s="140"/>
      <c r="AI27" s="140"/>
      <c r="AJ27" s="140"/>
      <c r="AK27" s="140"/>
      <c r="AL27" s="140"/>
      <c r="AM27" s="140"/>
    </row>
    <row r="29" spans="4:39" ht="15">
      <c r="D29" s="7" t="s">
        <v>160</v>
      </c>
      <c r="AD29" s="140">
        <v>0</v>
      </c>
      <c r="AE29" s="140"/>
      <c r="AF29" s="140"/>
      <c r="AG29" s="140"/>
      <c r="AH29" s="140"/>
      <c r="AI29" s="140"/>
      <c r="AJ29" s="140"/>
      <c r="AK29" s="140"/>
      <c r="AL29" s="140"/>
      <c r="AM29" s="140"/>
    </row>
    <row r="30" spans="4:15" ht="15">
      <c r="D30" t="s">
        <v>161</v>
      </c>
      <c r="M30" s="55"/>
      <c r="O30" t="s">
        <v>1</v>
      </c>
    </row>
    <row r="31" ht="7.5" customHeight="1"/>
    <row r="32" spans="4:39" ht="15">
      <c r="D32" s="7" t="s">
        <v>191</v>
      </c>
      <c r="AD32" s="140">
        <v>0</v>
      </c>
      <c r="AE32" s="140"/>
      <c r="AF32" s="140"/>
      <c r="AG32" s="140"/>
      <c r="AH32" s="140"/>
      <c r="AI32" s="140"/>
      <c r="AJ32" s="140"/>
      <c r="AK32" s="140"/>
      <c r="AL32" s="140"/>
      <c r="AM32" s="140"/>
    </row>
    <row r="33" spans="30:39" ht="15">
      <c r="AD33" s="36"/>
      <c r="AE33" s="36"/>
      <c r="AF33" s="36"/>
      <c r="AG33" s="36"/>
      <c r="AH33" s="36"/>
      <c r="AI33" s="36"/>
      <c r="AJ33" s="36"/>
      <c r="AK33" s="36"/>
      <c r="AL33" s="36"/>
      <c r="AM33" s="36"/>
    </row>
    <row r="34" spans="4:39" ht="15">
      <c r="D34" s="7" t="s">
        <v>202</v>
      </c>
      <c r="J34" t="s">
        <v>203</v>
      </c>
      <c r="AD34" s="140">
        <v>0</v>
      </c>
      <c r="AE34" s="140"/>
      <c r="AF34" s="140"/>
      <c r="AG34" s="140"/>
      <c r="AH34" s="140"/>
      <c r="AI34" s="140"/>
      <c r="AJ34" s="140"/>
      <c r="AK34" s="140"/>
      <c r="AL34" s="140"/>
      <c r="AM34" s="140"/>
    </row>
    <row r="35" ht="15.75" thickBot="1"/>
    <row r="36" spans="2:39" ht="21" customHeight="1" thickBot="1">
      <c r="B36" s="44"/>
      <c r="C36" s="45"/>
      <c r="D36" s="46" t="s">
        <v>163</v>
      </c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81"/>
      <c r="X36" s="45"/>
      <c r="Y36" s="45"/>
      <c r="Z36" s="45"/>
      <c r="AA36" s="45"/>
      <c r="AB36" s="45"/>
      <c r="AC36" s="82"/>
      <c r="AD36" s="156">
        <f>SUM(AD16:AM35)</f>
        <v>0</v>
      </c>
      <c r="AE36" s="157"/>
      <c r="AF36" s="157"/>
      <c r="AG36" s="157"/>
      <c r="AH36" s="157"/>
      <c r="AI36" s="157"/>
      <c r="AJ36" s="157"/>
      <c r="AK36" s="157"/>
      <c r="AL36" s="157"/>
      <c r="AM36" s="158"/>
    </row>
    <row r="38" ht="17.25">
      <c r="D38" s="6" t="s">
        <v>171</v>
      </c>
    </row>
    <row r="39" ht="7.5" customHeight="1"/>
    <row r="40" spans="4:26" ht="15">
      <c r="D40" t="s">
        <v>172</v>
      </c>
      <c r="X40" s="55"/>
      <c r="Z40" t="s">
        <v>173</v>
      </c>
    </row>
    <row r="41" ht="7.5" customHeight="1"/>
    <row r="42" spans="4:26" ht="15">
      <c r="D42" t="s">
        <v>174</v>
      </c>
      <c r="X42" s="55"/>
      <c r="Z42" t="s">
        <v>175</v>
      </c>
    </row>
    <row r="43" spans="24:26" ht="15">
      <c r="X43" s="55"/>
      <c r="Z43" t="s">
        <v>176</v>
      </c>
    </row>
    <row r="44" ht="7.5" customHeight="1"/>
    <row r="45" spans="4:39" ht="15">
      <c r="D45" t="s">
        <v>177</v>
      </c>
      <c r="M45" s="55"/>
      <c r="O45" t="s">
        <v>178</v>
      </c>
      <c r="X45" s="55"/>
      <c r="Z45" t="s">
        <v>182</v>
      </c>
      <c r="AE45" s="198" t="s">
        <v>200</v>
      </c>
      <c r="AF45" s="198"/>
      <c r="AG45" s="198"/>
      <c r="AH45" s="198"/>
      <c r="AI45" s="198"/>
      <c r="AJ45" s="198"/>
      <c r="AK45" s="198"/>
      <c r="AL45" s="198"/>
      <c r="AM45" s="198"/>
    </row>
    <row r="46" ht="7.5" customHeight="1"/>
    <row r="47" spans="4:26" ht="15">
      <c r="D47" t="s">
        <v>179</v>
      </c>
      <c r="M47" s="55"/>
      <c r="O47" t="s">
        <v>180</v>
      </c>
      <c r="X47" s="55"/>
      <c r="Z47" t="s">
        <v>181</v>
      </c>
    </row>
    <row r="54" spans="1:36" ht="15">
      <c r="A54" s="11"/>
      <c r="B54" s="11"/>
      <c r="C54" s="11"/>
      <c r="D54" s="11"/>
      <c r="E54" s="11"/>
      <c r="F54" s="11"/>
      <c r="G54" s="11"/>
      <c r="H54" s="11"/>
      <c r="J54" s="10" t="s">
        <v>29</v>
      </c>
      <c r="L54" s="11"/>
      <c r="M54" s="11"/>
      <c r="N54" s="11"/>
      <c r="O54" s="11"/>
      <c r="P54" s="11"/>
      <c r="Q54" s="11"/>
      <c r="R54" s="10"/>
      <c r="S54" s="10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</row>
    <row r="55" spans="1:36" ht="24.75" customHeight="1">
      <c r="A55" s="10"/>
      <c r="B55" s="12" t="s">
        <v>30</v>
      </c>
      <c r="C55" s="13"/>
      <c r="D55" s="13"/>
      <c r="E55" s="12"/>
      <c r="F55" s="13"/>
      <c r="G55" s="13"/>
      <c r="H55" s="13"/>
      <c r="I55" s="13"/>
      <c r="J55" s="10"/>
      <c r="K55" s="12" t="s">
        <v>31</v>
      </c>
      <c r="L55" s="13"/>
      <c r="M55" s="13"/>
      <c r="N55" s="12"/>
      <c r="O55" s="13"/>
      <c r="P55" s="13"/>
      <c r="Q55" s="13"/>
      <c r="R55" s="13"/>
      <c r="S55" s="10"/>
      <c r="V55" s="10"/>
      <c r="W55" s="10"/>
      <c r="X55" s="90" t="s">
        <v>32</v>
      </c>
      <c r="Y55" s="90"/>
      <c r="Z55" s="90"/>
      <c r="AA55" s="90"/>
      <c r="AB55" s="90"/>
      <c r="AC55" s="90"/>
      <c r="AD55" s="90"/>
      <c r="AE55" s="90"/>
      <c r="AF55" s="90"/>
      <c r="AG55" s="90"/>
      <c r="AH55" s="90"/>
      <c r="AI55" s="14"/>
      <c r="AJ55" s="15"/>
    </row>
  </sheetData>
  <sheetProtection/>
  <mergeCells count="26">
    <mergeCell ref="M8:N8"/>
    <mergeCell ref="P8:Q8"/>
    <mergeCell ref="AD8:AM8"/>
    <mergeCell ref="V19:AB19"/>
    <mergeCell ref="V21:AB21"/>
    <mergeCell ref="AE45:AM45"/>
    <mergeCell ref="AD27:AM27"/>
    <mergeCell ref="J21:L21"/>
    <mergeCell ref="J22:L22"/>
    <mergeCell ref="AD2:AM2"/>
    <mergeCell ref="AD16:AM16"/>
    <mergeCell ref="D8:E8"/>
    <mergeCell ref="D5:AM5"/>
    <mergeCell ref="D6:AM6"/>
    <mergeCell ref="V22:AB22"/>
    <mergeCell ref="V24:AB24"/>
    <mergeCell ref="X55:AH55"/>
    <mergeCell ref="AD12:AM12"/>
    <mergeCell ref="Y12:AA12"/>
    <mergeCell ref="D10:AM10"/>
    <mergeCell ref="AD32:AM32"/>
    <mergeCell ref="AD34:AM34"/>
    <mergeCell ref="AD29:AM29"/>
    <mergeCell ref="AD14:AM14"/>
    <mergeCell ref="B16:AC16"/>
    <mergeCell ref="AD36:AM36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80" r:id="rId2"/>
  <headerFooter>
    <oddFooter>&amp;L&amp;8Amt der Steiermärkischen Landesregierung
&amp;"Times New Roman,Fett"Fachabteilung Energie und Wohnbau&amp;C&amp;8Quelle: www.wohnbau.steiermark.at&amp;R&amp;8&amp;F, WBF5-Seite3
Stand:Jänner2015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 Steiermark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Andreas Freiberger-Tannenberg</dc:creator>
  <cp:keywords/>
  <dc:description/>
  <cp:lastModifiedBy>Andreas Freiberger-Tannenberg</cp:lastModifiedBy>
  <cp:lastPrinted>2015-03-20T09:37:03Z</cp:lastPrinted>
  <dcterms:created xsi:type="dcterms:W3CDTF">2014-12-01T15:09:44Z</dcterms:created>
  <dcterms:modified xsi:type="dcterms:W3CDTF">2015-03-20T09:41:01Z</dcterms:modified>
  <cp:category/>
  <cp:version/>
  <cp:contentType/>
  <cp:contentStatus/>
</cp:coreProperties>
</file>